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 CCENTRAL\01 ACUERDOS MARCO\06 AM 01_2025_ SUMINISTRO DE PAPEL\16 HOJAS PEDIDOS\2025\12 - diciembre25\"/>
    </mc:Choice>
  </mc:AlternateContent>
  <workbookProtection workbookAlgorithmName="SHA-512" workbookHashValue="wpMMHJcBcJiXtNTlGtgwYkPVVTHEEPvHx114VZ9Dm3+0r6klvOu+3zhmUZHOAnm6hLKEhcpnFmJLUFcxAFwmYQ==" workbookSaltValue="9derIZCo5Q+QlSxywRUuAw==" workbookSpinCount="100000" lockStructure="1"/>
  <bookViews>
    <workbookView xWindow="0" yWindow="0" windowWidth="21600" windowHeight="9735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52511"/>
</workbook>
</file>

<file path=xl/calcChain.xml><?xml version="1.0" encoding="utf-8"?>
<calcChain xmlns="http://schemas.openxmlformats.org/spreadsheetml/2006/main">
  <c r="B4" i="7" l="1"/>
  <c r="C4" i="7" s="1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4" i="7"/>
  <c r="AB31" i="7" l="1"/>
  <c r="AA32" i="7" s="1"/>
  <c r="W31" i="7"/>
  <c r="V32" i="7" s="1"/>
  <c r="R31" i="7"/>
  <c r="Q32" i="7" s="1"/>
  <c r="M31" i="7"/>
  <c r="L32" i="7" s="1"/>
  <c r="AB30" i="7"/>
  <c r="W30" i="7"/>
  <c r="R30" i="7"/>
  <c r="L30" i="7"/>
  <c r="D14" i="9" l="1"/>
  <c r="AB6" i="3" l="1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X487" i="4"/>
  <c r="Y487" i="4" s="1"/>
  <c r="AH487" i="4" s="1"/>
  <c r="X486" i="4"/>
  <c r="Y486" i="4" s="1"/>
  <c r="X485" i="4"/>
  <c r="X484" i="4"/>
  <c r="AG484" i="4"/>
  <c r="X483" i="4"/>
  <c r="AG483" i="4" s="1"/>
  <c r="X482" i="4"/>
  <c r="X481" i="4"/>
  <c r="Y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X464" i="4"/>
  <c r="Y464" i="4" s="1"/>
  <c r="AH464" i="4" s="1"/>
  <c r="X463" i="4"/>
  <c r="Y463" i="4" s="1"/>
  <c r="X462" i="4"/>
  <c r="Y462" i="4" s="1"/>
  <c r="X461" i="4"/>
  <c r="Y461" i="4"/>
  <c r="X460" i="4"/>
  <c r="Y460" i="4" s="1"/>
  <c r="X459" i="4"/>
  <c r="X458" i="4"/>
  <c r="X457" i="4"/>
  <c r="Y457" i="4" s="1"/>
  <c r="X456" i="4"/>
  <c r="Y456" i="4" s="1"/>
  <c r="X455" i="4"/>
  <c r="Y455" i="4" s="1"/>
  <c r="AH455" i="4" s="1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X442" i="4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X434" i="4"/>
  <c r="X433" i="4"/>
  <c r="Y433" i="4" s="1"/>
  <c r="X432" i="4"/>
  <c r="Y432" i="4" s="1"/>
  <c r="X431" i="4"/>
  <c r="Y431" i="4" s="1"/>
  <c r="AH431" i="4" s="1"/>
  <c r="X430" i="4"/>
  <c r="Y430" i="4" s="1"/>
  <c r="X429" i="4"/>
  <c r="X428" i="4"/>
  <c r="Y428" i="4" s="1"/>
  <c r="X427" i="4"/>
  <c r="X426" i="4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X417" i="4"/>
  <c r="X416" i="4"/>
  <c r="Y416" i="4" s="1"/>
  <c r="X415" i="4"/>
  <c r="Y415" i="4" s="1"/>
  <c r="AH415" i="4" s="1"/>
  <c r="X414" i="4"/>
  <c r="Y414" i="4"/>
  <c r="X413" i="4"/>
  <c r="X412" i="4"/>
  <c r="Y412" i="4" s="1"/>
  <c r="X411" i="4"/>
  <c r="X410" i="4"/>
  <c r="AG410" i="4" s="1"/>
  <c r="X409" i="4"/>
  <c r="Y409" i="4" s="1"/>
  <c r="X408" i="4"/>
  <c r="Y408" i="4" s="1"/>
  <c r="X407" i="4"/>
  <c r="Y407" i="4" s="1"/>
  <c r="X406" i="4"/>
  <c r="Y406" i="4" s="1"/>
  <c r="X405" i="4"/>
  <c r="X404" i="4"/>
  <c r="Y404" i="4" s="1"/>
  <c r="X403" i="4"/>
  <c r="X402" i="4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Y391" i="4" s="1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X375" i="4"/>
  <c r="Y375" i="4" s="1"/>
  <c r="X374" i="4"/>
  <c r="X373" i="4"/>
  <c r="Y373" i="4" s="1"/>
  <c r="X372" i="4"/>
  <c r="Y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AG362" i="4" s="1"/>
  <c r="Y362" i="4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X344" i="4"/>
  <c r="X343" i="4"/>
  <c r="X342" i="4"/>
  <c r="AG342" i="4" s="1"/>
  <c r="X341" i="4"/>
  <c r="AG341" i="4" s="1"/>
  <c r="X340" i="4"/>
  <c r="Y340" i="4"/>
  <c r="X339" i="4"/>
  <c r="Y339" i="4" s="1"/>
  <c r="X338" i="4"/>
  <c r="Y338" i="4" s="1"/>
  <c r="X337" i="4"/>
  <c r="Y337" i="4" s="1"/>
  <c r="X336" i="4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X329" i="4"/>
  <c r="Y329" i="4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X322" i="4"/>
  <c r="Y322" i="4" s="1"/>
  <c r="AH322" i="4" s="1"/>
  <c r="X321" i="4"/>
  <c r="X320" i="4"/>
  <c r="Y320" i="4" s="1"/>
  <c r="X319" i="4"/>
  <c r="X318" i="4"/>
  <c r="X317" i="4"/>
  <c r="Y317" i="4" s="1"/>
  <c r="X316" i="4"/>
  <c r="Y316" i="4" s="1"/>
  <c r="X315" i="4"/>
  <c r="X314" i="4"/>
  <c r="AG314" i="4" s="1"/>
  <c r="X313" i="4"/>
  <c r="Y313" i="4"/>
  <c r="X312" i="4"/>
  <c r="X311" i="4"/>
  <c r="X310" i="4"/>
  <c r="Y310" i="4"/>
  <c r="X309" i="4"/>
  <c r="AG309" i="4" s="1"/>
  <c r="X308" i="4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X300" i="4"/>
  <c r="Y300" i="4" s="1"/>
  <c r="X299" i="4"/>
  <c r="AG299" i="4"/>
  <c r="X298" i="4"/>
  <c r="AG298" i="4" s="1"/>
  <c r="X297" i="4"/>
  <c r="X296" i="4"/>
  <c r="Y296" i="4" s="1"/>
  <c r="AH296" i="4" s="1"/>
  <c r="X295" i="4"/>
  <c r="X294" i="4"/>
  <c r="X293" i="4"/>
  <c r="Y293" i="4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X284" i="4"/>
  <c r="Y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/>
  <c r="X248" i="4"/>
  <c r="X247" i="4"/>
  <c r="AG247" i="4" s="1"/>
  <c r="X246" i="4"/>
  <c r="X245" i="4"/>
  <c r="X244" i="4"/>
  <c r="X243" i="4"/>
  <c r="Y243" i="4" s="1"/>
  <c r="X242" i="4"/>
  <c r="Y242" i="4" s="1"/>
  <c r="X241" i="4"/>
  <c r="X240" i="4"/>
  <c r="X239" i="4"/>
  <c r="X238" i="4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X229" i="4"/>
  <c r="Y229" i="4" s="1"/>
  <c r="X228" i="4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X220" i="4"/>
  <c r="Y220" i="4" s="1"/>
  <c r="AH220" i="4" s="1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X213" i="4"/>
  <c r="Y213" i="4" s="1"/>
  <c r="X212" i="4"/>
  <c r="Y212" i="4" s="1"/>
  <c r="X211" i="4"/>
  <c r="Y211" i="4" s="1"/>
  <c r="X210" i="4"/>
  <c r="Y210" i="4"/>
  <c r="AH210" i="4" s="1"/>
  <c r="X209" i="4"/>
  <c r="AG209" i="4" s="1"/>
  <c r="X208" i="4"/>
  <c r="X207" i="4"/>
  <c r="Y207" i="4" s="1"/>
  <c r="X206" i="4"/>
  <c r="Y206" i="4" s="1"/>
  <c r="AH206" i="4" s="1"/>
  <c r="X205" i="4"/>
  <c r="Y205" i="4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 s="1"/>
  <c r="X198" i="4"/>
  <c r="Y198" i="4" s="1"/>
  <c r="X197" i="4"/>
  <c r="AG197" i="4"/>
  <c r="X196" i="4"/>
  <c r="X195" i="4"/>
  <c r="X194" i="4"/>
  <c r="Y194" i="4"/>
  <c r="X193" i="4"/>
  <c r="Y193" i="4" s="1"/>
  <c r="X192" i="4"/>
  <c r="Y192" i="4"/>
  <c r="AH192" i="4" s="1"/>
  <c r="X191" i="4"/>
  <c r="Y191" i="4" s="1"/>
  <c r="X190" i="4"/>
  <c r="AG190" i="4" s="1"/>
  <c r="X189" i="4"/>
  <c r="Y189" i="4" s="1"/>
  <c r="AG189" i="4"/>
  <c r="X188" i="4"/>
  <c r="X187" i="4"/>
  <c r="X186" i="4"/>
  <c r="Y186" i="4"/>
  <c r="X185" i="4"/>
  <c r="Y185" i="4" s="1"/>
  <c r="X184" i="4"/>
  <c r="Y184" i="4" s="1"/>
  <c r="AH184" i="4" s="1"/>
  <c r="X183" i="4"/>
  <c r="AG183" i="4" s="1"/>
  <c r="X182" i="4"/>
  <c r="X181" i="4"/>
  <c r="X180" i="4"/>
  <c r="Y180" i="4" s="1"/>
  <c r="X179" i="4"/>
  <c r="Y179" i="4" s="1"/>
  <c r="X178" i="4"/>
  <c r="X177" i="4"/>
  <c r="Y177" i="4" s="1"/>
  <c r="AH177" i="4" s="1"/>
  <c r="X176" i="4"/>
  <c r="Y176" i="4" s="1"/>
  <c r="X175" i="4"/>
  <c r="X174" i="4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X166" i="4"/>
  <c r="Y166" i="4" s="1"/>
  <c r="AH166" i="4" s="1"/>
  <c r="X165" i="4"/>
  <c r="Y165" i="4" s="1"/>
  <c r="AH165" i="4" s="1"/>
  <c r="X164" i="4"/>
  <c r="X163" i="4"/>
  <c r="AG163" i="4" s="1"/>
  <c r="X162" i="4"/>
  <c r="AG162" i="4"/>
  <c r="X161" i="4"/>
  <c r="AG161" i="4" s="1"/>
  <c r="X160" i="4"/>
  <c r="X159" i="4"/>
  <c r="Y159" i="4" s="1"/>
  <c r="AH159" i="4" s="1"/>
  <c r="X158" i="4"/>
  <c r="Y158" i="4" s="1"/>
  <c r="X157" i="4"/>
  <c r="Y157" i="4" s="1"/>
  <c r="X156" i="4"/>
  <c r="Y156" i="4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AG120" i="4" s="1"/>
  <c r="Y120" i="4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X102" i="4"/>
  <c r="X101" i="4"/>
  <c r="AG101" i="4" s="1"/>
  <c r="X100" i="4"/>
  <c r="X99" i="4"/>
  <c r="X98" i="4"/>
  <c r="Y98" i="4" s="1"/>
  <c r="X97" i="4"/>
  <c r="Y97" i="4"/>
  <c r="X96" i="4"/>
  <c r="Y96" i="4" s="1"/>
  <c r="X95" i="4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X78" i="4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Y72" i="4" s="1"/>
  <c r="X71" i="4"/>
  <c r="Y71" i="4" s="1"/>
  <c r="X70" i="4"/>
  <c r="Y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X54" i="4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X46" i="4"/>
  <c r="Y46" i="4" s="1"/>
  <c r="AH46" i="4" s="1"/>
  <c r="X45" i="4"/>
  <c r="AG45" i="4" s="1"/>
  <c r="X44" i="4"/>
  <c r="AG44" i="4" s="1"/>
  <c r="X43" i="4"/>
  <c r="Y43" i="4" s="1"/>
  <c r="X42" i="4"/>
  <c r="AG42" i="4" s="1"/>
  <c r="X41" i="4"/>
  <c r="Y41" i="4" s="1"/>
  <c r="X40" i="4"/>
  <c r="Y40" i="4" s="1"/>
  <c r="X39" i="4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X15" i="4"/>
  <c r="Y15" i="4" s="1"/>
  <c r="X14" i="4"/>
  <c r="X13" i="4"/>
  <c r="X12" i="4"/>
  <c r="X11" i="4"/>
  <c r="Y11" i="4" s="1"/>
  <c r="X10" i="4"/>
  <c r="AG10" i="4" s="1"/>
  <c r="X9" i="4"/>
  <c r="Y9" i="4" s="1"/>
  <c r="X8" i="4"/>
  <c r="Y8" i="4" s="1"/>
  <c r="X7" i="4"/>
  <c r="Y7" i="4"/>
  <c r="X6" i="4"/>
  <c r="Y6" i="4" s="1"/>
  <c r="AH6" i="4" s="1"/>
  <c r="X5" i="4"/>
  <c r="AG17" i="4"/>
  <c r="AG22" i="4"/>
  <c r="AG36" i="4"/>
  <c r="AG48" i="4"/>
  <c r="AG49" i="4"/>
  <c r="AG57" i="4"/>
  <c r="AG65" i="4"/>
  <c r="AG72" i="4"/>
  <c r="AG82" i="4"/>
  <c r="AG86" i="4"/>
  <c r="AG94" i="4"/>
  <c r="AG97" i="4"/>
  <c r="AG98" i="4"/>
  <c r="AG106" i="4"/>
  <c r="AG110" i="4"/>
  <c r="AG112" i="4"/>
  <c r="AG118" i="4"/>
  <c r="AG119" i="4"/>
  <c r="AG124" i="4"/>
  <c r="AG140" i="4"/>
  <c r="AG142" i="4"/>
  <c r="AG146" i="4"/>
  <c r="AG155" i="4"/>
  <c r="AG156" i="4"/>
  <c r="AG170" i="4"/>
  <c r="AG176" i="4"/>
  <c r="AG180" i="4"/>
  <c r="AG193" i="4"/>
  <c r="AG198" i="4"/>
  <c r="AG207" i="4"/>
  <c r="AG211" i="4"/>
  <c r="AG220" i="4"/>
  <c r="AG231" i="4"/>
  <c r="AG252" i="4"/>
  <c r="AG256" i="4"/>
  <c r="AG259" i="4"/>
  <c r="AG264" i="4"/>
  <c r="AG268" i="4"/>
  <c r="AG271" i="4"/>
  <c r="AG278" i="4"/>
  <c r="AG282" i="4"/>
  <c r="AG286" i="4"/>
  <c r="AG296" i="4"/>
  <c r="AG300" i="4"/>
  <c r="AG303" i="4"/>
  <c r="AG304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1" i="4"/>
  <c r="AG392" i="4"/>
  <c r="AG397" i="4"/>
  <c r="AG399" i="4"/>
  <c r="AG404" i="4"/>
  <c r="AG407" i="4"/>
  <c r="AG408" i="4"/>
  <c r="AG409" i="4"/>
  <c r="AG414" i="4"/>
  <c r="AG415" i="4"/>
  <c r="AG425" i="4"/>
  <c r="AG431" i="4"/>
  <c r="AG432" i="4"/>
  <c r="AG433" i="4"/>
  <c r="AG445" i="4"/>
  <c r="AG447" i="4"/>
  <c r="AG452" i="4"/>
  <c r="AG455" i="4"/>
  <c r="AG456" i="4"/>
  <c r="AG461" i="4"/>
  <c r="AG470" i="4"/>
  <c r="AG471" i="4"/>
  <c r="AG473" i="4"/>
  <c r="AG476" i="4"/>
  <c r="AG479" i="4"/>
  <c r="AG481" i="4"/>
  <c r="AG486" i="4"/>
  <c r="AG487" i="4"/>
  <c r="AG493" i="4"/>
  <c r="AF10" i="4"/>
  <c r="AD492" i="3"/>
  <c r="AD493" i="3"/>
  <c r="W495" i="3"/>
  <c r="AE495" i="3" s="1"/>
  <c r="W494" i="3"/>
  <c r="AE494" i="3" s="1"/>
  <c r="W493" i="3"/>
  <c r="W492" i="3"/>
  <c r="W491" i="3"/>
  <c r="W490" i="3"/>
  <c r="AE490" i="3" s="1"/>
  <c r="W489" i="3"/>
  <c r="W488" i="3"/>
  <c r="AE488" i="3" s="1"/>
  <c r="W487" i="3"/>
  <c r="AE487" i="3" s="1"/>
  <c r="W486" i="3"/>
  <c r="AE486" i="3" s="1"/>
  <c r="W485" i="3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W473" i="3"/>
  <c r="W472" i="3"/>
  <c r="AE472" i="3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AE460" i="3" s="1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W435" i="3"/>
  <c r="AE435" i="3" s="1"/>
  <c r="W434" i="3"/>
  <c r="W433" i="3"/>
  <c r="W432" i="3"/>
  <c r="AE432" i="3" s="1"/>
  <c r="W431" i="3"/>
  <c r="AE431" i="3" s="1"/>
  <c r="W430" i="3"/>
  <c r="W429" i="3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W412" i="3"/>
  <c r="AE412" i="3" s="1"/>
  <c r="W411" i="3"/>
  <c r="AE411" i="3" s="1"/>
  <c r="W410" i="3"/>
  <c r="W409" i="3"/>
  <c r="W408" i="3"/>
  <c r="W407" i="3"/>
  <c r="AE407" i="3" s="1"/>
  <c r="W406" i="3"/>
  <c r="W405" i="3"/>
  <c r="W404" i="3"/>
  <c r="W403" i="3"/>
  <c r="AE403" i="3" s="1"/>
  <c r="W402" i="3"/>
  <c r="W401" i="3"/>
  <c r="AE401" i="3" s="1"/>
  <c r="W400" i="3"/>
  <c r="AE400" i="3" s="1"/>
  <c r="W399" i="3"/>
  <c r="W398" i="3"/>
  <c r="W397" i="3"/>
  <c r="W396" i="3"/>
  <c r="AE396" i="3" s="1"/>
  <c r="W395" i="3"/>
  <c r="AE395" i="3" s="1"/>
  <c r="W394" i="3"/>
  <c r="W393" i="3"/>
  <c r="W392" i="3"/>
  <c r="W391" i="3"/>
  <c r="AE391" i="3" s="1"/>
  <c r="W390" i="3"/>
  <c r="W389" i="3"/>
  <c r="W388" i="3"/>
  <c r="W387" i="3"/>
  <c r="W386" i="3"/>
  <c r="W385" i="3"/>
  <c r="W384" i="3"/>
  <c r="AE384" i="3" s="1"/>
  <c r="W383" i="3"/>
  <c r="AE383" i="3" s="1"/>
  <c r="W382" i="3"/>
  <c r="W381" i="3"/>
  <c r="W380" i="3"/>
  <c r="W379" i="3"/>
  <c r="AE379" i="3" s="1"/>
  <c r="W378" i="3"/>
  <c r="W377" i="3"/>
  <c r="W376" i="3"/>
  <c r="AE376" i="3" s="1"/>
  <c r="W375" i="3"/>
  <c r="W374" i="3"/>
  <c r="AE374" i="3" s="1"/>
  <c r="W373" i="3"/>
  <c r="W372" i="3"/>
  <c r="W371" i="3"/>
  <c r="AE371" i="3" s="1"/>
  <c r="W370" i="3"/>
  <c r="AE370" i="3" s="1"/>
  <c r="W369" i="3"/>
  <c r="AE369" i="3" s="1"/>
  <c r="W368" i="3"/>
  <c r="AE368" i="3" s="1"/>
  <c r="W367" i="3"/>
  <c r="AE367" i="3" s="1"/>
  <c r="W366" i="3"/>
  <c r="AE366" i="3" s="1"/>
  <c r="W365" i="3"/>
  <c r="W364" i="3"/>
  <c r="W363" i="3"/>
  <c r="AE363" i="3" s="1"/>
  <c r="W362" i="3"/>
  <c r="AE362" i="3" s="1"/>
  <c r="W361" i="3"/>
  <c r="W360" i="3"/>
  <c r="AE360" i="3" s="1"/>
  <c r="W359" i="3"/>
  <c r="AE359" i="3" s="1"/>
  <c r="W358" i="3"/>
  <c r="AE358" i="3" s="1"/>
  <c r="W357" i="3"/>
  <c r="W356" i="3"/>
  <c r="W355" i="3"/>
  <c r="AE355" i="3" s="1"/>
  <c r="W354" i="3"/>
  <c r="AE354" i="3" s="1"/>
  <c r="W353" i="3"/>
  <c r="W352" i="3"/>
  <c r="AE352" i="3" s="1"/>
  <c r="W351" i="3"/>
  <c r="AE351" i="3" s="1"/>
  <c r="W350" i="3"/>
  <c r="W349" i="3"/>
  <c r="AE349" i="3" s="1"/>
  <c r="W348" i="3"/>
  <c r="W347" i="3"/>
  <c r="W346" i="3"/>
  <c r="AE346" i="3" s="1"/>
  <c r="W345" i="3"/>
  <c r="AE345" i="3" s="1"/>
  <c r="W344" i="3"/>
  <c r="AE344" i="3" s="1"/>
  <c r="W343" i="3"/>
  <c r="AE343" i="3" s="1"/>
  <c r="W342" i="3"/>
  <c r="W341" i="3"/>
  <c r="W340" i="3"/>
  <c r="W339" i="3"/>
  <c r="W338" i="3"/>
  <c r="W337" i="3"/>
  <c r="W336" i="3"/>
  <c r="AE336" i="3" s="1"/>
  <c r="W335" i="3"/>
  <c r="AE335" i="3" s="1"/>
  <c r="W334" i="3"/>
  <c r="AE334" i="3" s="1"/>
  <c r="W333" i="3"/>
  <c r="AE333" i="3" s="1"/>
  <c r="W332" i="3"/>
  <c r="W331" i="3"/>
  <c r="AE331" i="3" s="1"/>
  <c r="W330" i="3"/>
  <c r="W329" i="3"/>
  <c r="W328" i="3"/>
  <c r="AE328" i="3" s="1"/>
  <c r="W327" i="3"/>
  <c r="AE327" i="3" s="1"/>
  <c r="W326" i="3"/>
  <c r="AE326" i="3" s="1"/>
  <c r="W325" i="3"/>
  <c r="W324" i="3"/>
  <c r="W323" i="3"/>
  <c r="AE323" i="3" s="1"/>
  <c r="W322" i="3"/>
  <c r="AE322" i="3" s="1"/>
  <c r="W321" i="3"/>
  <c r="AE321" i="3" s="1"/>
  <c r="W320" i="3"/>
  <c r="AE320" i="3" s="1"/>
  <c r="W319" i="3"/>
  <c r="AE319" i="3" s="1"/>
  <c r="W318" i="3"/>
  <c r="AE318" i="3" s="1"/>
  <c r="W317" i="3"/>
  <c r="W316" i="3"/>
  <c r="W315" i="3"/>
  <c r="AE315" i="3" s="1"/>
  <c r="W314" i="3"/>
  <c r="AE314" i="3" s="1"/>
  <c r="W313" i="3"/>
  <c r="W312" i="3"/>
  <c r="AE312" i="3" s="1"/>
  <c r="W311" i="3"/>
  <c r="AE311" i="3" s="1"/>
  <c r="W310" i="3"/>
  <c r="W309" i="3"/>
  <c r="W308" i="3"/>
  <c r="W307" i="3"/>
  <c r="AE307" i="3"/>
  <c r="W306" i="3"/>
  <c r="W305" i="3"/>
  <c r="W304" i="3"/>
  <c r="AE304" i="3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AE284" i="3" s="1"/>
  <c r="W283" i="3"/>
  <c r="AE283" i="3" s="1"/>
  <c r="W282" i="3"/>
  <c r="W281" i="3"/>
  <c r="W280" i="3"/>
  <c r="AE280" i="3" s="1"/>
  <c r="W279" i="3"/>
  <c r="AE279" i="3" s="1"/>
  <c r="W278" i="3"/>
  <c r="W277" i="3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W260" i="3"/>
  <c r="AE260" i="3" s="1"/>
  <c r="W259" i="3"/>
  <c r="W258" i="3"/>
  <c r="W257" i="3"/>
  <c r="W256" i="3"/>
  <c r="W255" i="3"/>
  <c r="AE255" i="3" s="1"/>
  <c r="W254" i="3"/>
  <c r="W253" i="3"/>
  <c r="W252" i="3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W244" i="3"/>
  <c r="W243" i="3"/>
  <c r="AE243" i="3" s="1"/>
  <c r="W242" i="3"/>
  <c r="W241" i="3"/>
  <c r="W240" i="3"/>
  <c r="AE240" i="3" s="1"/>
  <c r="W239" i="3"/>
  <c r="AE239" i="3" s="1"/>
  <c r="W238" i="3"/>
  <c r="W237" i="3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AE220" i="3" s="1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W196" i="3"/>
  <c r="W195" i="3"/>
  <c r="AE195" i="3" s="1"/>
  <c r="W194" i="3"/>
  <c r="W193" i="3"/>
  <c r="W192" i="3"/>
  <c r="AE192" i="3" s="1"/>
  <c r="W191" i="3"/>
  <c r="AE191" i="3" s="1"/>
  <c r="W190" i="3"/>
  <c r="W189" i="3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AE180" i="3" s="1"/>
  <c r="W179" i="3"/>
  <c r="AE179" i="3" s="1"/>
  <c r="W178" i="3"/>
  <c r="W177" i="3"/>
  <c r="W176" i="3"/>
  <c r="W175" i="3"/>
  <c r="AE175" i="3" s="1"/>
  <c r="W174" i="3"/>
  <c r="W173" i="3"/>
  <c r="AE173" i="3" s="1"/>
  <c r="W172" i="3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AE165" i="3" s="1"/>
  <c r="W164" i="3"/>
  <c r="W163" i="3"/>
  <c r="AE163" i="3" s="1"/>
  <c r="W162" i="3"/>
  <c r="W161" i="3"/>
  <c r="AE161" i="3" s="1"/>
  <c r="W160" i="3"/>
  <c r="AE160" i="3" s="1"/>
  <c r="W159" i="3"/>
  <c r="AE159" i="3" s="1"/>
  <c r="W158" i="3"/>
  <c r="W157" i="3"/>
  <c r="AE157" i="3" s="1"/>
  <c r="W156" i="3"/>
  <c r="W155" i="3"/>
  <c r="W154" i="3"/>
  <c r="W153" i="3"/>
  <c r="AE153" i="3" s="1"/>
  <c r="W152" i="3"/>
  <c r="AE152" i="3" s="1"/>
  <c r="W151" i="3"/>
  <c r="AE151" i="3" s="1"/>
  <c r="W150" i="3"/>
  <c r="W149" i="3"/>
  <c r="AE149" i="3" s="1"/>
  <c r="W148" i="3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AE137" i="3" s="1"/>
  <c r="W136" i="3"/>
  <c r="AE136" i="3" s="1"/>
  <c r="W135" i="3"/>
  <c r="AE135" i="3" s="1"/>
  <c r="W134" i="3"/>
  <c r="W133" i="3"/>
  <c r="AE133" i="3" s="1"/>
  <c r="W132" i="3"/>
  <c r="W131" i="3"/>
  <c r="AE131" i="3" s="1"/>
  <c r="W130" i="3"/>
  <c r="W129" i="3"/>
  <c r="AE129" i="3" s="1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AE121" i="3" s="1"/>
  <c r="W120" i="3"/>
  <c r="AE120" i="3" s="1"/>
  <c r="W119" i="3"/>
  <c r="AE119" i="3" s="1"/>
  <c r="W118" i="3"/>
  <c r="W117" i="3"/>
  <c r="AE117" i="3" s="1"/>
  <c r="W116" i="3"/>
  <c r="W115" i="3"/>
  <c r="AE115" i="3" s="1"/>
  <c r="W114" i="3"/>
  <c r="W113" i="3"/>
  <c r="AE113" i="3" s="1"/>
  <c r="W112" i="3"/>
  <c r="W111" i="3"/>
  <c r="AE111" i="3" s="1"/>
  <c r="W110" i="3"/>
  <c r="W109" i="3"/>
  <c r="AE109" i="3" s="1"/>
  <c r="W108" i="3"/>
  <c r="W107" i="3"/>
  <c r="AE107" i="3" s="1"/>
  <c r="W106" i="3"/>
  <c r="W105" i="3"/>
  <c r="AE105" i="3" s="1"/>
  <c r="AE497" i="3" s="1"/>
  <c r="AE498" i="3" s="1"/>
  <c r="W104" i="3"/>
  <c r="AE104" i="3" s="1"/>
  <c r="W103" i="3"/>
  <c r="AE103" i="3" s="1"/>
  <c r="W102" i="3"/>
  <c r="W101" i="3"/>
  <c r="AE101" i="3" s="1"/>
  <c r="W100" i="3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W83" i="3"/>
  <c r="AE83" i="3" s="1"/>
  <c r="W82" i="3"/>
  <c r="W81" i="3"/>
  <c r="AE81" i="3" s="1"/>
  <c r="W80" i="3"/>
  <c r="AE80" i="3" s="1"/>
  <c r="W79" i="3"/>
  <c r="AE79" i="3" s="1"/>
  <c r="W78" i="3"/>
  <c r="W77" i="3"/>
  <c r="AE77" i="3" s="1"/>
  <c r="W76" i="3"/>
  <c r="W75" i="3"/>
  <c r="AE75" i="3"/>
  <c r="W74" i="3"/>
  <c r="AE74" i="3" s="1"/>
  <c r="W73" i="3"/>
  <c r="W72" i="3"/>
  <c r="AE72" i="3"/>
  <c r="W71" i="3"/>
  <c r="AE71" i="3" s="1"/>
  <c r="W70" i="3"/>
  <c r="W69" i="3"/>
  <c r="AE69" i="3" s="1"/>
  <c r="W68" i="3"/>
  <c r="W67" i="3"/>
  <c r="AE67" i="3" s="1"/>
  <c r="W66" i="3"/>
  <c r="W65" i="3"/>
  <c r="W64" i="3"/>
  <c r="AE64" i="3" s="1"/>
  <c r="W63" i="3"/>
  <c r="AE63" i="3" s="1"/>
  <c r="W62" i="3"/>
  <c r="W61" i="3"/>
  <c r="W60" i="3"/>
  <c r="W59" i="3"/>
  <c r="AE59" i="3" s="1"/>
  <c r="W58" i="3"/>
  <c r="W57" i="3"/>
  <c r="W56" i="3"/>
  <c r="AE56" i="3" s="1"/>
  <c r="W55" i="3"/>
  <c r="AE55" i="3" s="1"/>
  <c r="W54" i="3"/>
  <c r="W53" i="3"/>
  <c r="W52" i="3"/>
  <c r="W51" i="3"/>
  <c r="AE51" i="3" s="1"/>
  <c r="W50" i="3"/>
  <c r="W49" i="3"/>
  <c r="W48" i="3"/>
  <c r="W47" i="3"/>
  <c r="AE47" i="3" s="1"/>
  <c r="W46" i="3"/>
  <c r="W45" i="3"/>
  <c r="AE45" i="3" s="1"/>
  <c r="W44" i="3"/>
  <c r="W43" i="3"/>
  <c r="AE43" i="3" s="1"/>
  <c r="W42" i="3"/>
  <c r="W41" i="3"/>
  <c r="W40" i="3"/>
  <c r="AE40" i="3" s="1"/>
  <c r="W39" i="3"/>
  <c r="AE39" i="3" s="1"/>
  <c r="W38" i="3"/>
  <c r="W37" i="3"/>
  <c r="W36" i="3"/>
  <c r="W35" i="3"/>
  <c r="AE35" i="3" s="1"/>
  <c r="W34" i="3"/>
  <c r="W33" i="3"/>
  <c r="AE33" i="3" s="1"/>
  <c r="W32" i="3"/>
  <c r="AE32" i="3" s="1"/>
  <c r="W31" i="3"/>
  <c r="AE31" i="3" s="1"/>
  <c r="W30" i="3"/>
  <c r="W29" i="3"/>
  <c r="W28" i="3"/>
  <c r="W27" i="3"/>
  <c r="AE27" i="3" s="1"/>
  <c r="W26" i="3"/>
  <c r="W25" i="3"/>
  <c r="W24" i="3"/>
  <c r="AE24" i="3" s="1"/>
  <c r="W23" i="3"/>
  <c r="AE23" i="3" s="1"/>
  <c r="W22" i="3"/>
  <c r="W21" i="3"/>
  <c r="W20" i="3"/>
  <c r="W19" i="3"/>
  <c r="AE19" i="3" s="1"/>
  <c r="W18" i="3"/>
  <c r="W17" i="3"/>
  <c r="W16" i="3"/>
  <c r="AE16" i="3" s="1"/>
  <c r="W15" i="3"/>
  <c r="AE15" i="3" s="1"/>
  <c r="W14" i="3"/>
  <c r="W13" i="3"/>
  <c r="AE13" i="3" s="1"/>
  <c r="W12" i="3"/>
  <c r="W11" i="3"/>
  <c r="AE11" i="3" s="1"/>
  <c r="W10" i="3"/>
  <c r="W9" i="3"/>
  <c r="AE9" i="3" s="1"/>
  <c r="W8" i="3"/>
  <c r="AE8" i="3" s="1"/>
  <c r="W7" i="3"/>
  <c r="AE7" i="3" s="1"/>
  <c r="W6" i="3"/>
  <c r="W5" i="3"/>
  <c r="AE5" i="3" s="1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3" i="3"/>
  <c r="AE492" i="3"/>
  <c r="AE491" i="3"/>
  <c r="AE489" i="3"/>
  <c r="AE485" i="3"/>
  <c r="AE484" i="3"/>
  <c r="AE479" i="3"/>
  <c r="AE478" i="3"/>
  <c r="AE477" i="3"/>
  <c r="AE476" i="3"/>
  <c r="AE474" i="3"/>
  <c r="AE473" i="3"/>
  <c r="AE470" i="3"/>
  <c r="AE466" i="3"/>
  <c r="AE465" i="3"/>
  <c r="AE462" i="3"/>
  <c r="AE461" i="3"/>
  <c r="AE458" i="3"/>
  <c r="AE454" i="3"/>
  <c r="AE453" i="3"/>
  <c r="AE452" i="3"/>
  <c r="AE450" i="3"/>
  <c r="AE449" i="3"/>
  <c r="AE446" i="3"/>
  <c r="AE445" i="3"/>
  <c r="AE444" i="3"/>
  <c r="AE442" i="3"/>
  <c r="AE441" i="3"/>
  <c r="AE438" i="3"/>
  <c r="AE436" i="3"/>
  <c r="AE434" i="3"/>
  <c r="AE433" i="3"/>
  <c r="AE430" i="3"/>
  <c r="AE429" i="3"/>
  <c r="AE426" i="3"/>
  <c r="AE425" i="3"/>
  <c r="AE422" i="3"/>
  <c r="AE421" i="3"/>
  <c r="AE418" i="3"/>
  <c r="AE417" i="3"/>
  <c r="AE414" i="3"/>
  <c r="AE413" i="3"/>
  <c r="AE410" i="3"/>
  <c r="AE409" i="3"/>
  <c r="AE408" i="3"/>
  <c r="AE406" i="3"/>
  <c r="AE405" i="3"/>
  <c r="AE404" i="3"/>
  <c r="AE402" i="3"/>
  <c r="AE399" i="3"/>
  <c r="AE398" i="3"/>
  <c r="AE397" i="3"/>
  <c r="AE394" i="3"/>
  <c r="AE393" i="3"/>
  <c r="AE392" i="3"/>
  <c r="AE390" i="3"/>
  <c r="AE389" i="3"/>
  <c r="AE388" i="3"/>
  <c r="AE387" i="3"/>
  <c r="AE386" i="3"/>
  <c r="AE385" i="3"/>
  <c r="AE382" i="3"/>
  <c r="AE381" i="3"/>
  <c r="AE380" i="3"/>
  <c r="AE378" i="3"/>
  <c r="AE377" i="3"/>
  <c r="AE375" i="3"/>
  <c r="AE373" i="3"/>
  <c r="AE372" i="3"/>
  <c r="AE365" i="3"/>
  <c r="AE364" i="3"/>
  <c r="AE361" i="3"/>
  <c r="AE357" i="3"/>
  <c r="AE356" i="3"/>
  <c r="AE353" i="3"/>
  <c r="AE350" i="3"/>
  <c r="AE348" i="3"/>
  <c r="AE347" i="3"/>
  <c r="AE342" i="3"/>
  <c r="AE341" i="3"/>
  <c r="AE340" i="3"/>
  <c r="AE339" i="3"/>
  <c r="AE338" i="3"/>
  <c r="AE337" i="3"/>
  <c r="AE332" i="3"/>
  <c r="AE330" i="3"/>
  <c r="AE329" i="3"/>
  <c r="AE325" i="3"/>
  <c r="AE324" i="3"/>
  <c r="AE317" i="3"/>
  <c r="AE316" i="3"/>
  <c r="AE313" i="3"/>
  <c r="AE310" i="3"/>
  <c r="AE309" i="3"/>
  <c r="AE308" i="3"/>
  <c r="AE306" i="3"/>
  <c r="AE305" i="3"/>
  <c r="AE302" i="3"/>
  <c r="AE300" i="3"/>
  <c r="AE298" i="3"/>
  <c r="AE297" i="3"/>
  <c r="AE294" i="3"/>
  <c r="AE293" i="3"/>
  <c r="AE290" i="3"/>
  <c r="AE286" i="3"/>
  <c r="AE285" i="3"/>
  <c r="AE282" i="3"/>
  <c r="AE281" i="3"/>
  <c r="AE278" i="3"/>
  <c r="AE277" i="3"/>
  <c r="AE274" i="3"/>
  <c r="AE273" i="3"/>
  <c r="AE270" i="3"/>
  <c r="AE266" i="3"/>
  <c r="AE265" i="3"/>
  <c r="AE264" i="3"/>
  <c r="AE262" i="3"/>
  <c r="AE261" i="3"/>
  <c r="AE259" i="3"/>
  <c r="AE258" i="3"/>
  <c r="AE257" i="3"/>
  <c r="AE256" i="3"/>
  <c r="AE254" i="3"/>
  <c r="AE253" i="3"/>
  <c r="AE252" i="3"/>
  <c r="AE250" i="3"/>
  <c r="AE246" i="3"/>
  <c r="AE245" i="3"/>
  <c r="AE244" i="3"/>
  <c r="AE242" i="3"/>
  <c r="AE241" i="3"/>
  <c r="AE238" i="3"/>
  <c r="AE237" i="3"/>
  <c r="AE234" i="3"/>
  <c r="AE233" i="3"/>
  <c r="AE230" i="3"/>
  <c r="AE226" i="3"/>
  <c r="AE225" i="3"/>
  <c r="AE222" i="3"/>
  <c r="AE221" i="3"/>
  <c r="AE218" i="3"/>
  <c r="AE214" i="3"/>
  <c r="AE213" i="3"/>
  <c r="AE211" i="3"/>
  <c r="AE210" i="3"/>
  <c r="AE209" i="3"/>
  <c r="AE206" i="3"/>
  <c r="AE202" i="3"/>
  <c r="AE201" i="3"/>
  <c r="AE198" i="3"/>
  <c r="AE197" i="3"/>
  <c r="AE196" i="3"/>
  <c r="AE194" i="3"/>
  <c r="AE193" i="3"/>
  <c r="AE190" i="3"/>
  <c r="AE189" i="3"/>
  <c r="AE186" i="3"/>
  <c r="AE185" i="3"/>
  <c r="AE182" i="3"/>
  <c r="AE181" i="3"/>
  <c r="AE178" i="3"/>
  <c r="AE177" i="3"/>
  <c r="AE176" i="3"/>
  <c r="AE174" i="3"/>
  <c r="AE172" i="3"/>
  <c r="AE170" i="3"/>
  <c r="AE166" i="3"/>
  <c r="AE164" i="3"/>
  <c r="AE162" i="3"/>
  <c r="AE158" i="3"/>
  <c r="AE156" i="3"/>
  <c r="AE155" i="3"/>
  <c r="AE154" i="3"/>
  <c r="AE150" i="3"/>
  <c r="AE148" i="3"/>
  <c r="AE146" i="3"/>
  <c r="AE142" i="3"/>
  <c r="AE140" i="3"/>
  <c r="AE138" i="3"/>
  <c r="AE134" i="3"/>
  <c r="AE132" i="3"/>
  <c r="AE130" i="3"/>
  <c r="AE126" i="3"/>
  <c r="AE124" i="3"/>
  <c r="AE122" i="3"/>
  <c r="AE118" i="3"/>
  <c r="AE116" i="3"/>
  <c r="AE114" i="3"/>
  <c r="AE112" i="3"/>
  <c r="AE110" i="3"/>
  <c r="AE108" i="3"/>
  <c r="AE106" i="3"/>
  <c r="AE102" i="3"/>
  <c r="AE100" i="3"/>
  <c r="AE98" i="3"/>
  <c r="AE97" i="3"/>
  <c r="AE94" i="3"/>
  <c r="AE92" i="3"/>
  <c r="AE90" i="3"/>
  <c r="AE86" i="3"/>
  <c r="AE84" i="3"/>
  <c r="AE82" i="3"/>
  <c r="AE78" i="3"/>
  <c r="AE76" i="3"/>
  <c r="AE73" i="3"/>
  <c r="AE70" i="3"/>
  <c r="AE68" i="3"/>
  <c r="AE66" i="3"/>
  <c r="AE65" i="3"/>
  <c r="AE62" i="3"/>
  <c r="AE61" i="3"/>
  <c r="AE60" i="3"/>
  <c r="AE58" i="3"/>
  <c r="AE57" i="3"/>
  <c r="AE54" i="3"/>
  <c r="AE53" i="3"/>
  <c r="AE52" i="3"/>
  <c r="AE50" i="3"/>
  <c r="AE49" i="3"/>
  <c r="AE48" i="3"/>
  <c r="AE46" i="3"/>
  <c r="AE44" i="3"/>
  <c r="AE42" i="3"/>
  <c r="AE41" i="3"/>
  <c r="AE38" i="3"/>
  <c r="AE37" i="3"/>
  <c r="AE36" i="3"/>
  <c r="AE34" i="3"/>
  <c r="AE30" i="3"/>
  <c r="AE29" i="3"/>
  <c r="AE28" i="3"/>
  <c r="AE26" i="3"/>
  <c r="AE25" i="3"/>
  <c r="AE22" i="3"/>
  <c r="AE21" i="3"/>
  <c r="AE20" i="3"/>
  <c r="AE18" i="3"/>
  <c r="AE17" i="3"/>
  <c r="AE14" i="3"/>
  <c r="AE12" i="3"/>
  <c r="AE10" i="3"/>
  <c r="AE6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I19" i="7"/>
  <c r="AG10" i="7"/>
  <c r="AG19" i="7" s="1"/>
  <c r="AH10" i="7"/>
  <c r="AH19" i="7" s="1"/>
  <c r="M30" i="7"/>
  <c r="B21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 s="1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 s="1"/>
  <c r="M462" i="4"/>
  <c r="I462" i="4"/>
  <c r="O462" i="4" s="1"/>
  <c r="M460" i="4"/>
  <c r="I460" i="4"/>
  <c r="O460" i="4" s="1"/>
  <c r="M459" i="4"/>
  <c r="I459" i="4"/>
  <c r="O459" i="4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 s="1"/>
  <c r="M446" i="4"/>
  <c r="I446" i="4"/>
  <c r="O446" i="4" s="1"/>
  <c r="M444" i="4"/>
  <c r="I444" i="4"/>
  <c r="O444" i="4" s="1"/>
  <c r="M443" i="4"/>
  <c r="I443" i="4"/>
  <c r="O443" i="4"/>
  <c r="M442" i="4"/>
  <c r="I442" i="4"/>
  <c r="O442" i="4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 s="1"/>
  <c r="M433" i="4"/>
  <c r="I433" i="4"/>
  <c r="O433" i="4"/>
  <c r="M432" i="4"/>
  <c r="I432" i="4"/>
  <c r="O432" i="4" s="1"/>
  <c r="M431" i="4"/>
  <c r="I431" i="4"/>
  <c r="O431" i="4" s="1"/>
  <c r="M430" i="4"/>
  <c r="I430" i="4"/>
  <c r="O430" i="4"/>
  <c r="M429" i="4"/>
  <c r="I429" i="4"/>
  <c r="O429" i="4" s="1"/>
  <c r="M428" i="4"/>
  <c r="I428" i="4"/>
  <c r="O428" i="4" s="1"/>
  <c r="M427" i="4"/>
  <c r="I427" i="4"/>
  <c r="O427" i="4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 s="1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 s="1"/>
  <c r="M407" i="4"/>
  <c r="I407" i="4"/>
  <c r="O407" i="4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 s="1"/>
  <c r="M401" i="4"/>
  <c r="I401" i="4"/>
  <c r="O401" i="4" s="1"/>
  <c r="M400" i="4"/>
  <c r="I400" i="4"/>
  <c r="O400" i="4" s="1"/>
  <c r="M398" i="4"/>
  <c r="I398" i="4"/>
  <c r="O398" i="4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/>
  <c r="M384" i="4"/>
  <c r="I384" i="4"/>
  <c r="O384" i="4" s="1"/>
  <c r="M383" i="4"/>
  <c r="I383" i="4"/>
  <c r="O383" i="4"/>
  <c r="M382" i="4"/>
  <c r="I382" i="4"/>
  <c r="O382" i="4" s="1"/>
  <c r="M381" i="4"/>
  <c r="I381" i="4"/>
  <c r="O381" i="4" s="1"/>
  <c r="M379" i="4"/>
  <c r="I379" i="4"/>
  <c r="O379" i="4" s="1"/>
  <c r="M378" i="4"/>
  <c r="I378" i="4"/>
  <c r="O378" i="4"/>
  <c r="M377" i="4"/>
  <c r="I377" i="4"/>
  <c r="O377" i="4" s="1"/>
  <c r="M376" i="4"/>
  <c r="I376" i="4"/>
  <c r="O376" i="4" s="1"/>
  <c r="M374" i="4"/>
  <c r="I374" i="4"/>
  <c r="O374" i="4"/>
  <c r="M373" i="4"/>
  <c r="I373" i="4"/>
  <c r="O373" i="4"/>
  <c r="M372" i="4"/>
  <c r="I372" i="4"/>
  <c r="O372" i="4" s="1"/>
  <c r="M371" i="4"/>
  <c r="I371" i="4"/>
  <c r="O371" i="4"/>
  <c r="M370" i="4"/>
  <c r="I370" i="4"/>
  <c r="O370" i="4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/>
  <c r="M351" i="4"/>
  <c r="I351" i="4"/>
  <c r="O351" i="4" s="1"/>
  <c r="M350" i="4"/>
  <c r="I350" i="4"/>
  <c r="O350" i="4" s="1"/>
  <c r="M349" i="4"/>
  <c r="I349" i="4"/>
  <c r="O349" i="4"/>
  <c r="M348" i="4"/>
  <c r="I348" i="4"/>
  <c r="O348" i="4" s="1"/>
  <c r="M346" i="4"/>
  <c r="I346" i="4"/>
  <c r="O346" i="4" s="1"/>
  <c r="M345" i="4"/>
  <c r="I345" i="4"/>
  <c r="O345" i="4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 s="1"/>
  <c r="M336" i="4"/>
  <c r="I336" i="4"/>
  <c r="O336" i="4" s="1"/>
  <c r="M335" i="4"/>
  <c r="I335" i="4"/>
  <c r="O335" i="4" s="1"/>
  <c r="M334" i="4"/>
  <c r="I334" i="4"/>
  <c r="O334" i="4"/>
  <c r="M333" i="4"/>
  <c r="I333" i="4"/>
  <c r="O333" i="4" s="1"/>
  <c r="M332" i="4"/>
  <c r="I332" i="4"/>
  <c r="O332" i="4" s="1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 s="1"/>
  <c r="M290" i="4"/>
  <c r="I290" i="4"/>
  <c r="O290" i="4"/>
  <c r="M289" i="4"/>
  <c r="I289" i="4"/>
  <c r="O289" i="4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/>
  <c r="M279" i="4"/>
  <c r="I279" i="4"/>
  <c r="O279" i="4" s="1"/>
  <c r="M277" i="4"/>
  <c r="I277" i="4"/>
  <c r="O277" i="4"/>
  <c r="M276" i="4"/>
  <c r="I276" i="4"/>
  <c r="O276" i="4" s="1"/>
  <c r="M275" i="4"/>
  <c r="I275" i="4"/>
  <c r="O275" i="4" s="1"/>
  <c r="M274" i="4"/>
  <c r="I274" i="4"/>
  <c r="O274" i="4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/>
  <c r="M217" i="4"/>
  <c r="I217" i="4"/>
  <c r="O217" i="4"/>
  <c r="M216" i="4"/>
  <c r="I216" i="4"/>
  <c r="O216" i="4" s="1"/>
  <c r="M215" i="4"/>
  <c r="I215" i="4"/>
  <c r="O215" i="4" s="1"/>
  <c r="M214" i="4"/>
  <c r="I214" i="4"/>
  <c r="O214" i="4"/>
  <c r="M213" i="4"/>
  <c r="I213" i="4"/>
  <c r="O213" i="4" s="1"/>
  <c r="M212" i="4"/>
  <c r="I212" i="4"/>
  <c r="O212" i="4" s="1"/>
  <c r="M210" i="4"/>
  <c r="I210" i="4"/>
  <c r="O210" i="4" s="1"/>
  <c r="M209" i="4"/>
  <c r="I209" i="4"/>
  <c r="O209" i="4" s="1"/>
  <c r="M208" i="4"/>
  <c r="I208" i="4"/>
  <c r="O208" i="4"/>
  <c r="M207" i="4"/>
  <c r="I207" i="4"/>
  <c r="O207" i="4" s="1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 s="1"/>
  <c r="M185" i="4"/>
  <c r="I185" i="4"/>
  <c r="O185" i="4" s="1"/>
  <c r="M184" i="4"/>
  <c r="I184" i="4"/>
  <c r="O184" i="4"/>
  <c r="M183" i="4"/>
  <c r="I183" i="4"/>
  <c r="O183" i="4" s="1"/>
  <c r="M182" i="4"/>
  <c r="I182" i="4"/>
  <c r="O182" i="4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/>
  <c r="M173" i="4"/>
  <c r="I173" i="4"/>
  <c r="O173" i="4" s="1"/>
  <c r="M172" i="4"/>
  <c r="I172" i="4"/>
  <c r="O172" i="4" s="1"/>
  <c r="M171" i="4"/>
  <c r="I171" i="4"/>
  <c r="O171" i="4" s="1"/>
  <c r="M169" i="4"/>
  <c r="I169" i="4"/>
  <c r="O169" i="4" s="1"/>
  <c r="M168" i="4"/>
  <c r="I168" i="4"/>
  <c r="O168" i="4"/>
  <c r="M167" i="4"/>
  <c r="I167" i="4"/>
  <c r="O167" i="4" s="1"/>
  <c r="M166" i="4"/>
  <c r="I166" i="4"/>
  <c r="O166" i="4" s="1"/>
  <c r="M165" i="4"/>
  <c r="I165" i="4"/>
  <c r="O165" i="4"/>
  <c r="M164" i="4"/>
  <c r="I164" i="4"/>
  <c r="O164" i="4" s="1"/>
  <c r="M163" i="4"/>
  <c r="I163" i="4"/>
  <c r="O163" i="4" s="1"/>
  <c r="M162" i="4"/>
  <c r="I162" i="4"/>
  <c r="O162" i="4"/>
  <c r="M161" i="4"/>
  <c r="I161" i="4"/>
  <c r="O161" i="4" s="1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/>
  <c r="M156" i="4"/>
  <c r="I156" i="4"/>
  <c r="O156" i="4" s="1"/>
  <c r="M154" i="4"/>
  <c r="I154" i="4"/>
  <c r="O154" i="4" s="1"/>
  <c r="M153" i="4"/>
  <c r="I153" i="4"/>
  <c r="O153" i="4"/>
  <c r="M152" i="4"/>
  <c r="I152" i="4"/>
  <c r="O152" i="4" s="1"/>
  <c r="M151" i="4"/>
  <c r="I151" i="4"/>
  <c r="O151" i="4"/>
  <c r="M150" i="4"/>
  <c r="I150" i="4"/>
  <c r="O150" i="4" s="1"/>
  <c r="M149" i="4"/>
  <c r="I149" i="4"/>
  <c r="O149" i="4" s="1"/>
  <c r="M148" i="4"/>
  <c r="I148" i="4"/>
  <c r="O148" i="4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 s="1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 s="1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/>
  <c r="M104" i="4"/>
  <c r="I104" i="4"/>
  <c r="O104" i="4" s="1"/>
  <c r="M103" i="4"/>
  <c r="I103" i="4"/>
  <c r="O103" i="4" s="1"/>
  <c r="M102" i="4"/>
  <c r="I102" i="4"/>
  <c r="O102" i="4"/>
  <c r="M101" i="4"/>
  <c r="I101" i="4"/>
  <c r="O101" i="4" s="1"/>
  <c r="M100" i="4"/>
  <c r="I100" i="4"/>
  <c r="O100" i="4"/>
  <c r="M99" i="4"/>
  <c r="I99" i="4"/>
  <c r="O99" i="4" s="1"/>
  <c r="M96" i="4"/>
  <c r="I96" i="4"/>
  <c r="O96" i="4" s="1"/>
  <c r="M95" i="4"/>
  <c r="I95" i="4"/>
  <c r="O95" i="4"/>
  <c r="M93" i="4"/>
  <c r="I93" i="4"/>
  <c r="O93" i="4" s="1"/>
  <c r="M92" i="4"/>
  <c r="I92" i="4"/>
  <c r="O92" i="4" s="1"/>
  <c r="M91" i="4"/>
  <c r="I91" i="4"/>
  <c r="O91" i="4"/>
  <c r="M90" i="4"/>
  <c r="I90" i="4"/>
  <c r="O90" i="4" s="1"/>
  <c r="M89" i="4"/>
  <c r="I89" i="4"/>
  <c r="O89" i="4" s="1"/>
  <c r="M88" i="4"/>
  <c r="I88" i="4"/>
  <c r="O88" i="4"/>
  <c r="M87" i="4"/>
  <c r="I87" i="4"/>
  <c r="O87" i="4" s="1"/>
  <c r="M85" i="4"/>
  <c r="I85" i="4"/>
  <c r="O85" i="4"/>
  <c r="M84" i="4"/>
  <c r="I84" i="4"/>
  <c r="O84" i="4" s="1"/>
  <c r="M83" i="4"/>
  <c r="I83" i="4"/>
  <c r="O83" i="4" s="1"/>
  <c r="M81" i="4"/>
  <c r="I81" i="4"/>
  <c r="O81" i="4" s="1"/>
  <c r="M80" i="4"/>
  <c r="I80" i="4"/>
  <c r="O80" i="4" s="1"/>
  <c r="M79" i="4"/>
  <c r="I79" i="4"/>
  <c r="O79" i="4" s="1"/>
  <c r="M78" i="4"/>
  <c r="I78" i="4"/>
  <c r="O78" i="4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/>
  <c r="M56" i="4"/>
  <c r="I56" i="4"/>
  <c r="O56" i="4" s="1"/>
  <c r="M55" i="4"/>
  <c r="I55" i="4"/>
  <c r="O55" i="4" s="1"/>
  <c r="M54" i="4"/>
  <c r="I54" i="4"/>
  <c r="O54" i="4" s="1"/>
  <c r="M53" i="4"/>
  <c r="I53" i="4"/>
  <c r="O53" i="4" s="1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 s="1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/>
  <c r="M10" i="4"/>
  <c r="I10" i="4"/>
  <c r="O10" i="4" s="1"/>
  <c r="M9" i="4"/>
  <c r="I9" i="4"/>
  <c r="O9" i="4" s="1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/>
  <c r="M485" i="3"/>
  <c r="M484" i="3"/>
  <c r="I484" i="3"/>
  <c r="O484" i="3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 s="1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 s="1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 s="1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 s="1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/>
  <c r="M276" i="3"/>
  <c r="I276" i="3"/>
  <c r="O276" i="3" s="1"/>
  <c r="M275" i="3"/>
  <c r="I275" i="3"/>
  <c r="O275" i="3" s="1"/>
  <c r="M274" i="3"/>
  <c r="I274" i="3"/>
  <c r="O274" i="3" s="1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 s="1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/>
  <c r="M238" i="3"/>
  <c r="I238" i="3"/>
  <c r="O238" i="3" s="1"/>
  <c r="M237" i="3"/>
  <c r="I237" i="3"/>
  <c r="O237" i="3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 s="1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 s="1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 s="1"/>
  <c r="M133" i="3"/>
  <c r="I133" i="3"/>
  <c r="O133" i="3" s="1"/>
  <c r="M132" i="3"/>
  <c r="I132" i="3"/>
  <c r="O132" i="3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/>
  <c r="M93" i="3"/>
  <c r="I93" i="3"/>
  <c r="O93" i="3" s="1"/>
  <c r="M92" i="3"/>
  <c r="I92" i="3"/>
  <c r="O92" i="3" s="1"/>
  <c r="M91" i="3"/>
  <c r="I91" i="3"/>
  <c r="O91" i="3" s="1"/>
  <c r="M90" i="3"/>
  <c r="I90" i="3"/>
  <c r="O90" i="3" s="1"/>
  <c r="M89" i="3"/>
  <c r="I89" i="3"/>
  <c r="O89" i="3" s="1"/>
  <c r="M88" i="3"/>
  <c r="I88" i="3"/>
  <c r="O88" i="3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/>
  <c r="M73" i="3"/>
  <c r="I73" i="3"/>
  <c r="O73" i="3" s="1"/>
  <c r="M72" i="3"/>
  <c r="I72" i="3"/>
  <c r="O72" i="3" s="1"/>
  <c r="M71" i="3"/>
  <c r="I71" i="3"/>
  <c r="O71" i="3" s="1"/>
  <c r="M70" i="3"/>
  <c r="I70" i="3"/>
  <c r="O70" i="3" s="1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/>
  <c r="M61" i="3"/>
  <c r="I61" i="3"/>
  <c r="O61" i="3" s="1"/>
  <c r="M60" i="3"/>
  <c r="I60" i="3"/>
  <c r="O60" i="3" s="1"/>
  <c r="M59" i="3"/>
  <c r="I59" i="3"/>
  <c r="O59" i="3" s="1"/>
  <c r="M58" i="3"/>
  <c r="I58" i="3"/>
  <c r="O58" i="3" s="1"/>
  <c r="M56" i="3"/>
  <c r="I56" i="3"/>
  <c r="O56" i="3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/>
  <c r="I12" i="3"/>
  <c r="O12" i="3" s="1"/>
  <c r="I11" i="3"/>
  <c r="O11" i="3" s="1"/>
  <c r="I10" i="3"/>
  <c r="O10" i="3" s="1"/>
  <c r="I9" i="3"/>
  <c r="O9" i="3" s="1"/>
  <c r="I8" i="3"/>
  <c r="O8" i="3" s="1"/>
  <c r="I7" i="3"/>
  <c r="O7" i="3" s="1"/>
  <c r="I6" i="3"/>
  <c r="O6" i="3" s="1"/>
  <c r="I5" i="3"/>
  <c r="O5" i="3" s="1"/>
  <c r="AB497" i="3"/>
  <c r="AA497" i="3"/>
  <c r="AG497" i="3"/>
  <c r="AG498" i="3" s="1"/>
  <c r="Y225" i="4"/>
  <c r="AH225" i="4" s="1"/>
  <c r="Y314" i="4"/>
  <c r="AH314" i="4" s="1"/>
  <c r="Y451" i="4"/>
  <c r="AH451" i="4" s="1"/>
  <c r="Y83" i="4"/>
  <c r="Y173" i="4"/>
  <c r="AH173" i="4" s="1"/>
  <c r="Y226" i="4"/>
  <c r="AH226" i="4" s="1"/>
  <c r="AG291" i="4"/>
  <c r="AG219" i="4"/>
  <c r="Y466" i="4"/>
  <c r="AH466" i="4" s="1"/>
  <c r="AG372" i="4"/>
  <c r="Y467" i="4"/>
  <c r="AH467" i="4" s="1"/>
  <c r="AG448" i="4"/>
  <c r="AG368" i="4"/>
  <c r="Y44" i="4"/>
  <c r="Y126" i="4"/>
  <c r="AH126" i="4" s="1"/>
  <c r="Y197" i="4"/>
  <c r="AH197" i="4" s="1"/>
  <c r="Y366" i="4"/>
  <c r="AH366" i="4" s="1"/>
  <c r="AG462" i="4"/>
  <c r="AG422" i="4"/>
  <c r="AG406" i="4"/>
  <c r="AG390" i="4"/>
  <c r="AG338" i="4"/>
  <c r="AG255" i="4"/>
  <c r="AG131" i="4"/>
  <c r="AG71" i="4"/>
  <c r="AG37" i="4"/>
  <c r="AG50" i="4"/>
  <c r="AG289" i="4"/>
  <c r="Y45" i="4"/>
  <c r="AH45" i="4" s="1"/>
  <c r="Y201" i="4"/>
  <c r="AH201" i="4" s="1"/>
  <c r="Y396" i="4"/>
  <c r="AH396" i="4" s="1"/>
  <c r="AG360" i="4"/>
  <c r="AG159" i="4"/>
  <c r="AG130" i="4"/>
  <c r="AG477" i="4"/>
  <c r="AG383" i="4"/>
  <c r="AG359" i="4"/>
  <c r="AG328" i="4"/>
  <c r="AG272" i="4"/>
  <c r="AG31" i="4"/>
  <c r="AG74" i="4"/>
  <c r="AG158" i="4"/>
  <c r="AG165" i="4"/>
  <c r="AG386" i="4"/>
  <c r="Y153" i="4"/>
  <c r="AH153" i="4" s="1"/>
  <c r="Y290" i="4"/>
  <c r="AH290" i="4" s="1"/>
  <c r="Y438" i="4"/>
  <c r="AH438" i="4" s="1"/>
  <c r="AG53" i="4"/>
  <c r="Y53" i="4"/>
  <c r="AH53" i="4" s="1"/>
  <c r="AG27" i="4"/>
  <c r="Y27" i="4"/>
  <c r="AH27" i="4" s="1"/>
  <c r="AG115" i="4"/>
  <c r="Y115" i="4"/>
  <c r="AH115" i="4" s="1"/>
  <c r="Y248" i="4"/>
  <c r="AH248" i="4" s="1"/>
  <c r="AG248" i="4"/>
  <c r="AG12" i="4"/>
  <c r="Y12" i="4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315" i="4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167" i="4"/>
  <c r="AH167" i="4"/>
  <c r="AG167" i="4"/>
  <c r="AG301" i="4"/>
  <c r="Y301" i="4"/>
  <c r="Y308" i="4"/>
  <c r="AG308" i="4"/>
  <c r="Y260" i="4"/>
  <c r="AH260" i="4" s="1"/>
  <c r="AG260" i="4"/>
  <c r="AG114" i="4"/>
  <c r="Y114" i="4"/>
  <c r="AH114" i="4"/>
  <c r="AG321" i="4"/>
  <c r="Y321" i="4"/>
  <c r="AH321" i="4" s="1"/>
  <c r="Y335" i="4"/>
  <c r="AH335" i="4" s="1"/>
  <c r="AG335" i="4"/>
  <c r="AG322" i="4"/>
  <c r="AG202" i="4"/>
  <c r="Y79" i="4"/>
  <c r="AH79" i="4" s="1"/>
  <c r="AG79" i="4"/>
  <c r="AG133" i="4"/>
  <c r="Y133" i="4"/>
  <c r="AH133" i="4" s="1"/>
  <c r="AG141" i="4"/>
  <c r="Y214" i="4"/>
  <c r="AH214" i="4" s="1"/>
  <c r="AG214" i="4"/>
  <c r="Y294" i="4"/>
  <c r="AH294" i="4" s="1"/>
  <c r="AG294" i="4"/>
  <c r="Y302" i="4"/>
  <c r="AH302" i="4" s="1"/>
  <c r="AG302" i="4"/>
  <c r="AG382" i="4"/>
  <c r="Y342" i="4"/>
  <c r="AH342" i="4" s="1"/>
  <c r="AG134" i="4"/>
  <c r="Y134" i="4"/>
  <c r="Y215" i="4"/>
  <c r="AH215" i="4" s="1"/>
  <c r="AG215" i="4"/>
  <c r="Y266" i="4"/>
  <c r="AH266" i="4" s="1"/>
  <c r="AG266" i="4"/>
  <c r="AG273" i="4"/>
  <c r="Y273" i="4"/>
  <c r="AH273" i="4" s="1"/>
  <c r="Y280" i="4"/>
  <c r="AG280" i="4"/>
  <c r="Y295" i="4"/>
  <c r="AH295" i="4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 s="1"/>
  <c r="Y195" i="4"/>
  <c r="AH195" i="4" s="1"/>
  <c r="AG195" i="4"/>
  <c r="Y208" i="4"/>
  <c r="AH208" i="4" s="1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29" i="4"/>
  <c r="AG242" i="4"/>
  <c r="AG317" i="4"/>
  <c r="AG337" i="4"/>
  <c r="AG357" i="4"/>
  <c r="AG377" i="4"/>
  <c r="Y370" i="4"/>
  <c r="Y494" i="4"/>
  <c r="AH494" i="4" s="1"/>
  <c r="AG243" i="4"/>
  <c r="AG55" i="4"/>
  <c r="AG117" i="4"/>
  <c r="AG177" i="4"/>
  <c r="AG205" i="4"/>
  <c r="AG217" i="4"/>
  <c r="AG237" i="4"/>
  <c r="AG345" i="4"/>
  <c r="Y30" i="4"/>
  <c r="AH30" i="4" s="1"/>
  <c r="Y150" i="4"/>
  <c r="AH150" i="4" s="1"/>
  <c r="Y199" i="4"/>
  <c r="AH199" i="4" s="1"/>
  <c r="Y298" i="4"/>
  <c r="AH298" i="4" s="1"/>
  <c r="Y371" i="4"/>
  <c r="AH371" i="4" s="1"/>
  <c r="AF497" i="4"/>
  <c r="AF498" i="4" s="1"/>
  <c r="Y116" i="4"/>
  <c r="AH116" i="4" s="1"/>
  <c r="Y332" i="4"/>
  <c r="AH332" i="4" s="1"/>
  <c r="AG480" i="4"/>
  <c r="AG454" i="4"/>
  <c r="AG439" i="4"/>
  <c r="AG400" i="4"/>
  <c r="AG350" i="4"/>
  <c r="AG47" i="4"/>
  <c r="Y19" i="4"/>
  <c r="AH19" i="4" s="1"/>
  <c r="Y51" i="4"/>
  <c r="AH51" i="4" s="1"/>
  <c r="Y75" i="4"/>
  <c r="AH75" i="4" s="1"/>
  <c r="Y135" i="4"/>
  <c r="Y236" i="4"/>
  <c r="AH236" i="4" s="1"/>
  <c r="Y279" i="4"/>
  <c r="AH279" i="4" s="1"/>
  <c r="AG495" i="4"/>
  <c r="AG424" i="4"/>
  <c r="AG230" i="4"/>
  <c r="AG192" i="4"/>
  <c r="AG166" i="4"/>
  <c r="AG96" i="4"/>
  <c r="AG8" i="4"/>
  <c r="AG26" i="4"/>
  <c r="AG105" i="4"/>
  <c r="AG194" i="4"/>
  <c r="AG213" i="4"/>
  <c r="AG258" i="4"/>
  <c r="AG265" i="4"/>
  <c r="AG293" i="4"/>
  <c r="AG306" i="4"/>
  <c r="Y76" i="4"/>
  <c r="AH76" i="4" s="1"/>
  <c r="Y101" i="4"/>
  <c r="AH101" i="4" s="1"/>
  <c r="Y137" i="4"/>
  <c r="AH137" i="4" s="1"/>
  <c r="Y261" i="4"/>
  <c r="AH261" i="4" s="1"/>
  <c r="Y410" i="4"/>
  <c r="AH410" i="4" s="1"/>
  <c r="Y478" i="4"/>
  <c r="AH478" i="4" s="1"/>
  <c r="AG463" i="4"/>
  <c r="AG423" i="4"/>
  <c r="AG398" i="4"/>
  <c r="AG384" i="4"/>
  <c r="AG323" i="4"/>
  <c r="AG184" i="4"/>
  <c r="AG62" i="4"/>
  <c r="AG7" i="4"/>
  <c r="Y77" i="4"/>
  <c r="AH77" i="4" s="1"/>
  <c r="Y123" i="4"/>
  <c r="AH123" i="4" s="1"/>
  <c r="Y190" i="4"/>
  <c r="AH190" i="4" s="1"/>
  <c r="Y262" i="4"/>
  <c r="AH262" i="4" s="1"/>
  <c r="Y394" i="4"/>
  <c r="AH394" i="4" s="1"/>
  <c r="Y419" i="4"/>
  <c r="AH419" i="4" s="1"/>
  <c r="Y450" i="4"/>
  <c r="AH450" i="4" s="1"/>
  <c r="Y483" i="4"/>
  <c r="AH483" i="4" s="1"/>
  <c r="Y10" i="4"/>
  <c r="AH10" i="4" s="1"/>
  <c r="Y42" i="4"/>
  <c r="Y171" i="4"/>
  <c r="AH171" i="4" s="1"/>
  <c r="Y341" i="4"/>
  <c r="Y365" i="4"/>
  <c r="AH365" i="4" s="1"/>
  <c r="Y395" i="4"/>
  <c r="AH395" i="4" s="1"/>
  <c r="Y420" i="4"/>
  <c r="AH420" i="4" s="1"/>
  <c r="Y492" i="4"/>
  <c r="AH492" i="4" s="1"/>
  <c r="AJ497" i="4"/>
  <c r="AJ498" i="4" s="1"/>
  <c r="AB500" i="4"/>
  <c r="AB499" i="4"/>
  <c r="AH382" i="4"/>
  <c r="AH390" i="4"/>
  <c r="AH477" i="4"/>
  <c r="AH406" i="4"/>
  <c r="AG245" i="4"/>
  <c r="Y245" i="4"/>
  <c r="AH448" i="4"/>
  <c r="AH72" i="4"/>
  <c r="AG233" i="4"/>
  <c r="Y233" i="4"/>
  <c r="Y240" i="4"/>
  <c r="AG240" i="4"/>
  <c r="Y246" i="4"/>
  <c r="AG246" i="4"/>
  <c r="AH258" i="4"/>
  <c r="AH26" i="4"/>
  <c r="AH37" i="4"/>
  <c r="Y5" i="4"/>
  <c r="AH5" i="4" s="1"/>
  <c r="AG5" i="4"/>
  <c r="AH40" i="4"/>
  <c r="Y181" i="4"/>
  <c r="AH181" i="4" s="1"/>
  <c r="AG181" i="4"/>
  <c r="AH202" i="4"/>
  <c r="AG221" i="4"/>
  <c r="Y221" i="4"/>
  <c r="AH221" i="4" s="1"/>
  <c r="AG227" i="4"/>
  <c r="Y227" i="4"/>
  <c r="AH227" i="4" s="1"/>
  <c r="AG234" i="4"/>
  <c r="Y234" i="4"/>
  <c r="AH234" i="4" s="1"/>
  <c r="AH388" i="4"/>
  <c r="AH412" i="4"/>
  <c r="AH428" i="4"/>
  <c r="AH42" i="4"/>
  <c r="AH58" i="4"/>
  <c r="AH129" i="4"/>
  <c r="AH149" i="4"/>
  <c r="Y168" i="4"/>
  <c r="AH168" i="4" s="1"/>
  <c r="AG168" i="4"/>
  <c r="Y175" i="4"/>
  <c r="AH175" i="4" s="1"/>
  <c r="AG175" i="4"/>
  <c r="Y182" i="4"/>
  <c r="AH182" i="4" s="1"/>
  <c r="AG182" i="4"/>
  <c r="AH203" i="4"/>
  <c r="Y228" i="4"/>
  <c r="AH228" i="4" s="1"/>
  <c r="AG228" i="4"/>
  <c r="AG281" i="4"/>
  <c r="Y281" i="4"/>
  <c r="AH281" i="4" s="1"/>
  <c r="AH316" i="4"/>
  <c r="Y336" i="4"/>
  <c r="AH336" i="4" s="1"/>
  <c r="AG336" i="4"/>
  <c r="Y343" i="4"/>
  <c r="AH343" i="4" s="1"/>
  <c r="AG343" i="4"/>
  <c r="Y356" i="4"/>
  <c r="AH356" i="4" s="1"/>
  <c r="AG356" i="4"/>
  <c r="AH362" i="4"/>
  <c r="AH11" i="4"/>
  <c r="AH43" i="4"/>
  <c r="AH289" i="4"/>
  <c r="AH156" i="4"/>
  <c r="AH323" i="4"/>
  <c r="AH330" i="4"/>
  <c r="AH125" i="4"/>
  <c r="Y161" i="4"/>
  <c r="AH161" i="4" s="1"/>
  <c r="AH180" i="4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78" i="4"/>
  <c r="Y78" i="4"/>
  <c r="AG84" i="4"/>
  <c r="Y84" i="4"/>
  <c r="AH84" i="4" s="1"/>
  <c r="AG91" i="4"/>
  <c r="Y91" i="4"/>
  <c r="AH91" i="4" s="1"/>
  <c r="AH119" i="4"/>
  <c r="AH138" i="4"/>
  <c r="Y152" i="4"/>
  <c r="AG152" i="4"/>
  <c r="AH157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H205" i="4"/>
  <c r="AG275" i="4"/>
  <c r="Y275" i="4"/>
  <c r="AH275" i="4" s="1"/>
  <c r="Y344" i="4"/>
  <c r="AH344" i="4" s="1"/>
  <c r="AG344" i="4"/>
  <c r="AH398" i="4"/>
  <c r="AH430" i="4"/>
  <c r="AH486" i="4"/>
  <c r="AH12" i="4"/>
  <c r="AH465" i="4"/>
  <c r="AH41" i="4"/>
  <c r="AG9" i="4"/>
  <c r="AG15" i="4"/>
  <c r="AH47" i="4"/>
  <c r="AG54" i="4"/>
  <c r="Y54" i="4"/>
  <c r="AG61" i="4"/>
  <c r="AG269" i="4"/>
  <c r="Y269" i="4"/>
  <c r="AH269" i="4" s="1"/>
  <c r="AH276" i="4"/>
  <c r="Y297" i="4"/>
  <c r="AH297" i="4" s="1"/>
  <c r="AG297" i="4"/>
  <c r="AH304" i="4"/>
  <c r="AH317" i="4"/>
  <c r="Y324" i="4"/>
  <c r="AH324" i="4" s="1"/>
  <c r="AG324" i="4"/>
  <c r="AH337" i="4"/>
  <c r="AH350" i="4"/>
  <c r="Y67" i="4"/>
  <c r="AH67" i="4" s="1"/>
  <c r="AH83" i="4"/>
  <c r="AH9" i="4"/>
  <c r="AH15" i="4"/>
  <c r="AH61" i="4"/>
  <c r="Y80" i="4"/>
  <c r="AG80" i="4"/>
  <c r="AG187" i="4"/>
  <c r="Y187" i="4"/>
  <c r="AG238" i="4"/>
  <c r="Y238" i="4"/>
  <c r="AH238" i="4" s="1"/>
  <c r="AG251" i="4"/>
  <c r="Y251" i="4"/>
  <c r="AG263" i="4"/>
  <c r="Y263" i="4"/>
  <c r="AH263" i="4" s="1"/>
  <c r="AH284" i="4"/>
  <c r="Y311" i="4"/>
  <c r="AH311" i="4" s="1"/>
  <c r="AG311" i="4"/>
  <c r="AG318" i="4"/>
  <c r="Y318" i="4"/>
  <c r="AH318" i="4" s="1"/>
  <c r="AH338" i="4"/>
  <c r="AH432" i="4"/>
  <c r="Y68" i="4"/>
  <c r="AH68" i="4" s="1"/>
  <c r="AH242" i="4"/>
  <c r="AH308" i="4"/>
  <c r="AH346" i="4"/>
  <c r="AH370" i="4"/>
  <c r="Y16" i="4"/>
  <c r="AH16" i="4" s="1"/>
  <c r="AG16" i="4"/>
  <c r="AH24" i="4"/>
  <c r="AH108" i="4"/>
  <c r="Y174" i="4"/>
  <c r="AH174" i="4" s="1"/>
  <c r="AG174" i="4"/>
  <c r="AG188" i="4"/>
  <c r="Y188" i="4"/>
  <c r="AH188" i="4" s="1"/>
  <c r="AH194" i="4"/>
  <c r="AH213" i="4"/>
  <c r="Y239" i="4"/>
  <c r="AG239" i="4"/>
  <c r="AH433" i="4"/>
  <c r="AH69" i="4"/>
  <c r="AH179" i="4"/>
  <c r="AH243" i="4"/>
  <c r="Y309" i="4"/>
  <c r="Y331" i="4"/>
  <c r="AH331" i="4" s="1"/>
  <c r="AH105" i="4"/>
  <c r="AH25" i="4"/>
  <c r="AH55" i="4"/>
  <c r="AH62" i="4"/>
  <c r="Y139" i="4"/>
  <c r="AH139" i="4" s="1"/>
  <c r="AG139" i="4"/>
  <c r="AG285" i="4"/>
  <c r="Y285" i="4"/>
  <c r="AH305" i="4"/>
  <c r="Y312" i="4"/>
  <c r="AH312" i="4" s="1"/>
  <c r="AG312" i="4"/>
  <c r="Y319" i="4"/>
  <c r="AH319" i="4" s="1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88" i="4"/>
  <c r="AH44" i="4"/>
  <c r="AH117" i="4"/>
  <c r="AH134" i="4"/>
  <c r="Y299" i="4"/>
  <c r="AH299" i="4" s="1"/>
  <c r="AH333" i="4"/>
  <c r="AH421" i="4"/>
  <c r="AE497" i="4"/>
  <c r="AE498" i="4" s="1"/>
  <c r="AG326" i="4"/>
  <c r="Y56" i="4"/>
  <c r="AG56" i="4"/>
  <c r="AH81" i="4"/>
  <c r="AG127" i="4"/>
  <c r="Y127" i="4"/>
  <c r="AH127" i="4" s="1"/>
  <c r="AH158" i="4"/>
  <c r="AH185" i="4"/>
  <c r="AH191" i="4"/>
  <c r="AH229" i="4"/>
  <c r="AH401" i="4"/>
  <c r="AH409" i="4"/>
  <c r="AH441" i="4"/>
  <c r="AH457" i="4"/>
  <c r="AH473" i="4"/>
  <c r="AH481" i="4"/>
  <c r="AH489" i="4"/>
  <c r="AH135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91" i="4"/>
  <c r="AG108" i="4"/>
  <c r="AH7" i="4"/>
  <c r="AG33" i="4"/>
  <c r="AG38" i="4"/>
  <c r="Y38" i="4"/>
  <c r="AG95" i="4"/>
  <c r="Y95" i="4"/>
  <c r="AH95" i="4" s="1"/>
  <c r="AG102" i="4"/>
  <c r="Y102" i="4"/>
  <c r="AH102" i="4" s="1"/>
  <c r="AG122" i="4"/>
  <c r="Y128" i="4"/>
  <c r="AH128" i="4" s="1"/>
  <c r="AG128" i="4"/>
  <c r="AG186" i="4"/>
  <c r="AH230" i="4"/>
  <c r="AG274" i="4"/>
  <c r="AH280" i="4"/>
  <c r="AH306" i="4"/>
  <c r="AG361" i="4"/>
  <c r="Y367" i="4"/>
  <c r="AH367" i="4" s="1"/>
  <c r="AG367" i="4"/>
  <c r="AH373" i="4"/>
  <c r="AH386" i="4"/>
  <c r="AG402" i="4"/>
  <c r="Y402" i="4"/>
  <c r="AH402" i="4" s="1"/>
  <c r="Y418" i="4"/>
  <c r="AH418" i="4" s="1"/>
  <c r="AG418" i="4"/>
  <c r="Y426" i="4"/>
  <c r="AH426" i="4" s="1"/>
  <c r="AG426" i="4"/>
  <c r="Y434" i="4"/>
  <c r="AH434" i="4" s="1"/>
  <c r="AG434" i="4"/>
  <c r="AG442" i="4"/>
  <c r="Y442" i="4"/>
  <c r="AH442" i="4" s="1"/>
  <c r="AG458" i="4"/>
  <c r="Y458" i="4"/>
  <c r="AG474" i="4"/>
  <c r="Y474" i="4"/>
  <c r="Y482" i="4"/>
  <c r="AH482" i="4" s="1"/>
  <c r="AG482" i="4"/>
  <c r="Y490" i="4"/>
  <c r="AH490" i="4" s="1"/>
  <c r="AG490" i="4"/>
  <c r="AH107" i="4"/>
  <c r="AH301" i="4"/>
  <c r="AH340" i="4"/>
  <c r="AH357" i="4"/>
  <c r="AH460" i="4"/>
  <c r="AH249" i="4"/>
  <c r="AH59" i="4"/>
  <c r="AG488" i="4"/>
  <c r="AG464" i="4"/>
  <c r="AG440" i="4"/>
  <c r="AH8" i="4"/>
  <c r="AG14" i="4"/>
  <c r="Y14" i="4"/>
  <c r="AH14" i="4" s="1"/>
  <c r="AH33" i="4"/>
  <c r="AG39" i="4"/>
  <c r="Y39" i="4"/>
  <c r="AH71" i="4"/>
  <c r="AH96" i="4"/>
  <c r="Y103" i="4"/>
  <c r="AH103" i="4" s="1"/>
  <c r="AG103" i="4"/>
  <c r="AH122" i="4"/>
  <c r="AH186" i="4"/>
  <c r="Y200" i="4"/>
  <c r="AH200" i="4" s="1"/>
  <c r="AG200" i="4"/>
  <c r="AH212" i="4"/>
  <c r="AH231" i="4"/>
  <c r="Y250" i="4"/>
  <c r="AH250" i="4" s="1"/>
  <c r="AG250" i="4"/>
  <c r="Y288" i="4"/>
  <c r="AH288" i="4" s="1"/>
  <c r="AG288" i="4"/>
  <c r="AH329" i="4"/>
  <c r="AH361" i="4"/>
  <c r="AH368" i="4"/>
  <c r="AG374" i="4"/>
  <c r="Y374" i="4"/>
  <c r="AH374" i="4" s="1"/>
  <c r="Y403" i="4"/>
  <c r="AH403" i="4" s="1"/>
  <c r="AG403" i="4"/>
  <c r="AG411" i="4"/>
  <c r="Y411" i="4"/>
  <c r="AH411" i="4" s="1"/>
  <c r="Y427" i="4"/>
  <c r="AG427" i="4"/>
  <c r="Y435" i="4"/>
  <c r="AH435" i="4" s="1"/>
  <c r="AG435" i="4"/>
  <c r="Y443" i="4"/>
  <c r="AH443" i="4" s="1"/>
  <c r="AG443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341" i="4"/>
  <c r="AH493" i="4"/>
  <c r="AH320" i="4"/>
  <c r="AH345" i="4"/>
  <c r="AH351" i="4"/>
  <c r="AH376" i="4"/>
  <c r="AH444" i="4"/>
  <c r="AH70" i="4"/>
  <c r="AH219" i="4"/>
  <c r="AH237" i="4"/>
  <c r="AH265" i="4"/>
  <c r="AH334" i="4"/>
  <c r="AH372" i="4"/>
  <c r="Y468" i="4"/>
  <c r="Y484" i="4"/>
  <c r="AG444" i="4"/>
  <c r="AG436" i="4"/>
  <c r="AG428" i="4"/>
  <c r="AG412" i="4"/>
  <c r="AG388" i="4"/>
  <c r="AG376" i="4"/>
  <c r="AG320" i="4"/>
  <c r="AG276" i="4"/>
  <c r="AG224" i="4"/>
  <c r="AG212" i="4"/>
  <c r="AG40" i="4"/>
  <c r="Y23" i="4"/>
  <c r="AH23" i="4" s="1"/>
  <c r="Y63" i="4"/>
  <c r="AH63" i="4" s="1"/>
  <c r="Y87" i="4"/>
  <c r="AH87" i="4" s="1"/>
  <c r="Y111" i="4"/>
  <c r="Y147" i="4"/>
  <c r="AH147" i="4" s="1"/>
  <c r="Y183" i="4"/>
  <c r="AH183" i="4" s="1"/>
  <c r="Y247" i="4"/>
  <c r="AH283" i="4"/>
  <c r="AG148" i="4"/>
  <c r="AG136" i="4"/>
  <c r="AG88" i="4"/>
  <c r="AG64" i="4"/>
  <c r="AG24" i="4"/>
  <c r="AG25" i="4"/>
  <c r="AG89" i="4"/>
  <c r="AG113" i="4"/>
  <c r="AG149" i="4"/>
  <c r="AG185" i="4"/>
  <c r="AG249" i="4"/>
  <c r="AG329" i="4"/>
  <c r="AG353" i="4"/>
  <c r="AH462" i="4"/>
  <c r="Y363" i="4"/>
  <c r="AH363" i="4" s="1"/>
  <c r="AH384" i="4"/>
  <c r="AH328" i="4"/>
  <c r="AG351" i="4"/>
  <c r="AG327" i="4"/>
  <c r="AH353" i="4"/>
  <c r="AH391" i="4"/>
  <c r="AH407" i="4"/>
  <c r="AH423" i="4"/>
  <c r="AH447" i="4"/>
  <c r="AH463" i="4"/>
  <c r="AH136" i="4"/>
  <c r="AH247" i="4"/>
  <c r="AH468" i="4"/>
  <c r="AH246" i="4"/>
  <c r="AH245" i="4"/>
  <c r="AH474" i="4"/>
  <c r="AH187" i="4"/>
  <c r="AH152" i="4"/>
  <c r="AH458" i="4"/>
  <c r="AH309" i="4"/>
  <c r="AH38" i="4"/>
  <c r="AH285" i="4"/>
  <c r="AH80" i="4"/>
  <c r="AH240" i="4"/>
  <c r="AH484" i="4"/>
  <c r="AH111" i="4"/>
  <c r="AH39" i="4"/>
  <c r="AH251" i="4"/>
  <c r="AH233" i="4"/>
  <c r="AH56" i="4"/>
  <c r="AH54" i="4"/>
  <c r="AH239" i="4"/>
  <c r="AH78" i="4"/>
  <c r="AH427" i="4"/>
  <c r="AB497" i="4"/>
  <c r="Y143" i="4" l="1"/>
  <c r="AH143" i="4" s="1"/>
  <c r="AG143" i="4"/>
  <c r="AD497" i="3"/>
  <c r="AD498" i="3" s="1"/>
  <c r="AG430" i="4"/>
  <c r="AG292" i="4"/>
  <c r="AG218" i="4"/>
  <c r="AG58" i="4"/>
  <c r="AB501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12" i="7" l="1"/>
  <c r="B18" i="7"/>
  <c r="B13" i="7"/>
  <c r="B14" i="7"/>
  <c r="B8" i="7"/>
  <c r="B7" i="7"/>
  <c r="B10" i="7"/>
  <c r="C10" i="7" s="1"/>
  <c r="B9" i="7"/>
  <c r="B11" i="7"/>
  <c r="B16" i="7"/>
  <c r="B24" i="7"/>
  <c r="B26" i="7"/>
  <c r="B25" i="7"/>
  <c r="B22" i="7"/>
  <c r="B20" i="7"/>
  <c r="B15" i="7"/>
  <c r="B19" i="7"/>
  <c r="B6" i="7"/>
  <c r="B23" i="7"/>
  <c r="B5" i="7"/>
  <c r="C5" i="7" s="1"/>
  <c r="C9" i="7" l="1"/>
  <c r="C6" i="7"/>
  <c r="C7" i="7"/>
  <c r="C11" i="7"/>
  <c r="C14" i="7"/>
  <c r="C18" i="7"/>
  <c r="C22" i="7"/>
  <c r="C26" i="7"/>
  <c r="C8" i="7"/>
  <c r="C21" i="7"/>
  <c r="C15" i="7"/>
  <c r="C19" i="7"/>
  <c r="C23" i="7"/>
  <c r="C12" i="7"/>
  <c r="C16" i="7"/>
  <c r="C20" i="7"/>
  <c r="C24" i="7"/>
  <c r="C13" i="7"/>
  <c r="C17" i="7"/>
  <c r="C25" i="7"/>
  <c r="U29" i="7"/>
  <c r="O29" i="7"/>
  <c r="B15" i="9" l="1"/>
  <c r="AB32" i="7"/>
  <c r="AB33" i="7" s="1"/>
  <c r="W32" i="7"/>
  <c r="W33" i="7" s="1"/>
  <c r="L34" i="7"/>
  <c r="D15" i="9" l="1"/>
  <c r="G15" i="9"/>
  <c r="C15" i="9"/>
  <c r="B16" i="9"/>
  <c r="F15" i="9"/>
  <c r="E15" i="9"/>
  <c r="AB34" i="7"/>
  <c r="AB35" i="7" s="1"/>
  <c r="AI14" i="7" s="1"/>
  <c r="W34" i="7"/>
  <c r="W35" i="7" s="1"/>
  <c r="R32" i="7"/>
  <c r="R33" i="7" s="1"/>
  <c r="M32" i="7"/>
  <c r="M33" i="7" s="1"/>
  <c r="F16" i="9" l="1"/>
  <c r="C16" i="9"/>
  <c r="G16" i="9"/>
  <c r="D16" i="9"/>
  <c r="E16" i="9"/>
  <c r="B17" i="9"/>
  <c r="R34" i="7"/>
  <c r="R35" i="7" s="1"/>
  <c r="AI12" i="7" s="1"/>
  <c r="AI13" i="7"/>
  <c r="M34" i="7"/>
  <c r="M35" i="7" s="1"/>
  <c r="D17" i="9" l="1"/>
  <c r="E17" i="9"/>
  <c r="F17" i="9"/>
  <c r="C17" i="9"/>
  <c r="G17" i="9"/>
  <c r="B18" i="9"/>
  <c r="W36" i="7"/>
  <c r="AF13" i="7" s="1"/>
  <c r="M36" i="7"/>
  <c r="AF11" i="7" s="1"/>
  <c r="R36" i="7"/>
  <c r="AF12" i="7" s="1"/>
  <c r="AB36" i="7"/>
  <c r="AF14" i="7" s="1"/>
  <c r="AH14" i="7" s="1"/>
  <c r="AI11" i="7"/>
  <c r="F18" i="9" l="1"/>
  <c r="C18" i="9"/>
  <c r="G18" i="9"/>
  <c r="D18" i="9"/>
  <c r="E18" i="9"/>
  <c r="B19" i="9"/>
  <c r="AE20" i="7"/>
  <c r="AH13" i="7"/>
  <c r="AH12" i="7"/>
  <c r="AG13" i="7"/>
  <c r="AG12" i="7"/>
  <c r="AH11" i="7"/>
  <c r="AG14" i="7"/>
  <c r="AG11" i="7"/>
  <c r="D19" i="9" l="1"/>
  <c r="E19" i="9"/>
  <c r="F19" i="9"/>
  <c r="G19" i="9"/>
  <c r="C19" i="9"/>
  <c r="B20" i="9"/>
  <c r="AG20" i="7"/>
  <c r="AH20" i="7"/>
  <c r="AH26" i="7" s="1"/>
  <c r="L13" i="9" s="1"/>
  <c r="AI20" i="7"/>
  <c r="AI26" i="7" s="1"/>
  <c r="R40" i="7" s="1"/>
  <c r="AF20" i="7"/>
  <c r="AE21" i="7"/>
  <c r="F20" i="9" l="1"/>
  <c r="C20" i="9"/>
  <c r="G20" i="9"/>
  <c r="D20" i="9"/>
  <c r="E20" i="9"/>
  <c r="B21" i="9"/>
  <c r="AG21" i="7"/>
  <c r="AH21" i="7"/>
  <c r="AI21" i="7"/>
  <c r="AF21" i="7"/>
  <c r="AE22" i="7"/>
  <c r="AG26" i="7"/>
  <c r="G40" i="7" s="1"/>
  <c r="H40" i="7"/>
  <c r="D21" i="9" l="1"/>
  <c r="E21" i="9"/>
  <c r="F21" i="9"/>
  <c r="C21" i="9"/>
  <c r="G21" i="9"/>
  <c r="B22" i="9"/>
  <c r="AE23" i="7"/>
  <c r="AG22" i="7"/>
  <c r="AH22" i="7"/>
  <c r="AI22" i="7"/>
  <c r="AF22" i="7"/>
  <c r="L12" i="9"/>
  <c r="F22" i="9" l="1"/>
  <c r="C22" i="9"/>
  <c r="G22" i="9"/>
  <c r="D22" i="9"/>
  <c r="E22" i="9"/>
  <c r="B23" i="9"/>
  <c r="K14" i="9"/>
  <c r="K16" i="9" s="1"/>
  <c r="J14" i="9"/>
  <c r="J15" i="9" s="1"/>
  <c r="AG23" i="7"/>
  <c r="AH23" i="7"/>
  <c r="AI23" i="7"/>
  <c r="AF23" i="7"/>
  <c r="K2" i="9"/>
  <c r="K4" i="9" s="1"/>
  <c r="L2" i="9"/>
  <c r="D13" i="9" s="1"/>
  <c r="L14" i="9"/>
  <c r="L16" i="9" s="1"/>
  <c r="H14" i="9"/>
  <c r="H17" i="9" s="1"/>
  <c r="I14" i="9"/>
  <c r="I17" i="9" s="1"/>
  <c r="K23" i="9" l="1"/>
  <c r="I22" i="9"/>
  <c r="H22" i="9"/>
  <c r="K22" i="9"/>
  <c r="J22" i="9"/>
  <c r="L22" i="9"/>
  <c r="L21" i="9"/>
  <c r="K21" i="9"/>
  <c r="I21" i="9"/>
  <c r="I20" i="9"/>
  <c r="J21" i="9"/>
  <c r="H21" i="9"/>
  <c r="H20" i="9"/>
  <c r="K20" i="9"/>
  <c r="L20" i="9"/>
  <c r="J19" i="9"/>
  <c r="I19" i="9"/>
  <c r="J20" i="9"/>
  <c r="K19" i="9"/>
  <c r="L19" i="9"/>
  <c r="K18" i="9"/>
  <c r="H19" i="9"/>
  <c r="I16" i="9"/>
  <c r="I18" i="9"/>
  <c r="L18" i="9"/>
  <c r="K17" i="9"/>
  <c r="H18" i="9"/>
  <c r="J18" i="9"/>
  <c r="H16" i="9"/>
  <c r="L17" i="9"/>
  <c r="J17" i="9"/>
  <c r="L23" i="9"/>
  <c r="J16" i="9"/>
  <c r="D23" i="9"/>
  <c r="E23" i="9"/>
  <c r="F23" i="9"/>
  <c r="C23" i="9"/>
  <c r="G23" i="9"/>
  <c r="I23" i="9"/>
  <c r="H23" i="9"/>
  <c r="L7" i="9"/>
  <c r="J23" i="9"/>
  <c r="K5" i="9"/>
  <c r="K8" i="9"/>
  <c r="H15" i="9"/>
  <c r="L6" i="9"/>
  <c r="L4" i="9"/>
  <c r="L15" i="9"/>
  <c r="I15" i="9"/>
  <c r="L5" i="9"/>
  <c r="K7" i="9"/>
  <c r="K6" i="9"/>
  <c r="K15" i="9"/>
  <c r="B24" i="9"/>
  <c r="L8" i="9"/>
  <c r="F24" i="9" l="1"/>
  <c r="C24" i="9"/>
  <c r="G24" i="9"/>
  <c r="D24" i="9"/>
  <c r="E24" i="9"/>
  <c r="J24" i="9"/>
  <c r="H24" i="9"/>
  <c r="I24" i="9"/>
  <c r="L24" i="9"/>
  <c r="K24" i="9"/>
  <c r="B25" i="9"/>
  <c r="D25" i="9" l="1"/>
  <c r="E25" i="9"/>
  <c r="F25" i="9"/>
  <c r="C25" i="9"/>
  <c r="G25" i="9"/>
  <c r="I25" i="9"/>
  <c r="J25" i="9"/>
  <c r="H25" i="9"/>
  <c r="L25" i="9"/>
  <c r="K25" i="9"/>
  <c r="B26" i="9"/>
  <c r="F26" i="9" l="1"/>
  <c r="C26" i="9"/>
  <c r="G26" i="9"/>
  <c r="D26" i="9"/>
  <c r="E26" i="9"/>
  <c r="H26" i="9"/>
  <c r="K26" i="9"/>
  <c r="L26" i="9"/>
  <c r="J26" i="9"/>
  <c r="I26" i="9"/>
  <c r="B27" i="9"/>
  <c r="D27" i="9" l="1"/>
  <c r="E27" i="9"/>
  <c r="F27" i="9"/>
  <c r="G27" i="9"/>
  <c r="C27" i="9"/>
  <c r="H27" i="9"/>
  <c r="L27" i="9"/>
  <c r="I27" i="9"/>
  <c r="J27" i="9"/>
  <c r="K27" i="9"/>
  <c r="B28" i="9"/>
  <c r="F28" i="9" l="1"/>
  <c r="C28" i="9"/>
  <c r="G28" i="9"/>
  <c r="D28" i="9"/>
  <c r="E28" i="9"/>
  <c r="L28" i="9"/>
  <c r="H28" i="9"/>
  <c r="K28" i="9"/>
  <c r="J28" i="9"/>
  <c r="I28" i="9"/>
  <c r="B29" i="9"/>
  <c r="D29" i="9" l="1"/>
  <c r="E29" i="9"/>
  <c r="F29" i="9"/>
  <c r="C29" i="9"/>
  <c r="G29" i="9"/>
  <c r="L29" i="9"/>
  <c r="I29" i="9"/>
  <c r="H29" i="9"/>
  <c r="J29" i="9"/>
  <c r="K29" i="9"/>
  <c r="B30" i="9"/>
  <c r="F30" i="9" l="1"/>
  <c r="C30" i="9"/>
  <c r="G30" i="9"/>
  <c r="D30" i="9"/>
  <c r="E30" i="9"/>
  <c r="J30" i="9"/>
  <c r="K30" i="9"/>
  <c r="I30" i="9"/>
  <c r="H30" i="9"/>
  <c r="L30" i="9"/>
  <c r="B31" i="9"/>
  <c r="D31" i="9" l="1"/>
  <c r="E31" i="9"/>
  <c r="F31" i="9"/>
  <c r="C31" i="9"/>
  <c r="G31" i="9"/>
  <c r="J31" i="9"/>
  <c r="K31" i="9"/>
  <c r="L31" i="9"/>
  <c r="H31" i="9"/>
  <c r="I31" i="9"/>
  <c r="B32" i="9"/>
  <c r="F32" i="9" l="1"/>
  <c r="C32" i="9"/>
  <c r="G32" i="9"/>
  <c r="D32" i="9"/>
  <c r="E32" i="9"/>
  <c r="J32" i="9"/>
  <c r="K32" i="9"/>
  <c r="H32" i="9"/>
  <c r="I32" i="9"/>
  <c r="L32" i="9"/>
  <c r="B33" i="9"/>
  <c r="D33" i="9" l="1"/>
  <c r="E33" i="9"/>
  <c r="F33" i="9"/>
  <c r="C33" i="9"/>
  <c r="G33" i="9"/>
  <c r="I33" i="9"/>
  <c r="K33" i="9"/>
  <c r="H33" i="9"/>
  <c r="J33" i="9"/>
  <c r="L33" i="9"/>
  <c r="B34" i="9"/>
  <c r="F34" i="9" l="1"/>
  <c r="C34" i="9"/>
  <c r="G34" i="9"/>
  <c r="D34" i="9"/>
  <c r="E34" i="9"/>
  <c r="H34" i="9"/>
  <c r="J34" i="9"/>
  <c r="K34" i="9"/>
  <c r="L34" i="9"/>
  <c r="I34" i="9"/>
  <c r="B35" i="9"/>
  <c r="D35" i="9" l="1"/>
  <c r="E35" i="9"/>
  <c r="F35" i="9"/>
  <c r="G35" i="9"/>
  <c r="C35" i="9"/>
  <c r="H35" i="9"/>
  <c r="K35" i="9"/>
  <c r="L35" i="9"/>
  <c r="I35" i="9"/>
  <c r="J35" i="9"/>
  <c r="B36" i="9"/>
  <c r="F36" i="9" l="1"/>
  <c r="C36" i="9"/>
  <c r="G36" i="9"/>
  <c r="D36" i="9"/>
  <c r="E36" i="9"/>
  <c r="L36" i="9"/>
  <c r="I36" i="9"/>
  <c r="H36" i="9"/>
  <c r="K36" i="9"/>
  <c r="J36" i="9"/>
  <c r="B37" i="9"/>
  <c r="E37" i="9" l="1"/>
  <c r="F37" i="9"/>
  <c r="C37" i="9"/>
  <c r="D37" i="9"/>
  <c r="G37" i="9"/>
  <c r="I37" i="9"/>
  <c r="J37" i="9"/>
  <c r="K37" i="9"/>
  <c r="L37" i="9"/>
  <c r="H37" i="9"/>
  <c r="B38" i="9"/>
  <c r="C38" i="9" l="1"/>
  <c r="G38" i="9"/>
  <c r="D38" i="9"/>
  <c r="E38" i="9"/>
  <c r="F38" i="9"/>
  <c r="K38" i="9"/>
  <c r="H38" i="9"/>
  <c r="I38" i="9"/>
  <c r="J38" i="9"/>
  <c r="L38" i="9"/>
  <c r="B39" i="9"/>
  <c r="E39" i="9" l="1"/>
  <c r="F39" i="9"/>
  <c r="G39" i="9"/>
  <c r="D39" i="9"/>
  <c r="C39" i="9"/>
  <c r="J39" i="9"/>
  <c r="K39" i="9"/>
  <c r="L39" i="9"/>
  <c r="I39" i="9"/>
  <c r="H39" i="9"/>
  <c r="B40" i="9"/>
  <c r="C40" i="9" l="1"/>
  <c r="G40" i="9"/>
  <c r="D40" i="9"/>
  <c r="E40" i="9"/>
  <c r="F40" i="9"/>
  <c r="I40" i="9"/>
  <c r="J40" i="9"/>
  <c r="H40" i="9"/>
  <c r="L40" i="9"/>
  <c r="K40" i="9"/>
  <c r="B41" i="9"/>
  <c r="E41" i="9" l="1"/>
  <c r="F41" i="9"/>
  <c r="C41" i="9"/>
  <c r="D41" i="9"/>
  <c r="G41" i="9"/>
  <c r="I41" i="9"/>
  <c r="L41" i="9"/>
  <c r="H41" i="9"/>
  <c r="J41" i="9"/>
  <c r="K41" i="9"/>
  <c r="B42" i="9"/>
  <c r="C42" i="9" l="1"/>
  <c r="G42" i="9"/>
  <c r="D42" i="9"/>
  <c r="E42" i="9"/>
  <c r="F42" i="9"/>
  <c r="H42" i="9"/>
  <c r="I42" i="9"/>
  <c r="L42" i="9"/>
  <c r="J42" i="9"/>
  <c r="K42" i="9"/>
  <c r="B43" i="9"/>
  <c r="F43" i="9" l="1"/>
  <c r="D43" i="9"/>
  <c r="E43" i="9"/>
  <c r="C43" i="9"/>
  <c r="G43" i="9"/>
  <c r="I43" i="9"/>
  <c r="H43" i="9"/>
  <c r="L43" i="9"/>
  <c r="J43" i="9"/>
  <c r="K43" i="9"/>
  <c r="B44" i="9"/>
  <c r="D44" i="9" l="1"/>
  <c r="E44" i="9"/>
  <c r="F44" i="9"/>
  <c r="C44" i="9"/>
  <c r="G44" i="9"/>
  <c r="L44" i="9"/>
  <c r="I44" i="9"/>
  <c r="H44" i="9"/>
  <c r="J44" i="9"/>
  <c r="K44" i="9"/>
  <c r="B45" i="9"/>
  <c r="F45" i="9" l="1"/>
  <c r="E45" i="9"/>
  <c r="G45" i="9"/>
  <c r="C45" i="9"/>
  <c r="D45" i="9"/>
  <c r="L45" i="9"/>
  <c r="I45" i="9"/>
  <c r="K45" i="9"/>
  <c r="J45" i="9"/>
  <c r="H45" i="9"/>
  <c r="B46" i="9"/>
  <c r="D46" i="9" l="1"/>
  <c r="F46" i="9"/>
  <c r="G46" i="9"/>
  <c r="C46" i="9"/>
  <c r="E46" i="9"/>
  <c r="K46" i="9"/>
  <c r="I46" i="9"/>
  <c r="J46" i="9"/>
  <c r="H46" i="9"/>
  <c r="L46" i="9"/>
  <c r="B47" i="9"/>
  <c r="F47" i="9" l="1"/>
  <c r="G47" i="9"/>
  <c r="C47" i="9"/>
  <c r="D47" i="9"/>
  <c r="E47" i="9"/>
  <c r="J47" i="9"/>
  <c r="L47" i="9"/>
  <c r="H47" i="9"/>
  <c r="I47" i="9"/>
  <c r="K47" i="9"/>
  <c r="B48" i="9"/>
  <c r="D48" i="9" l="1"/>
  <c r="G48" i="9"/>
  <c r="C48" i="9"/>
  <c r="E48" i="9"/>
  <c r="F48" i="9"/>
  <c r="H48" i="9"/>
  <c r="L48" i="9"/>
  <c r="I48" i="9"/>
  <c r="J48" i="9"/>
  <c r="K48" i="9"/>
  <c r="B49" i="9"/>
  <c r="F49" i="9" l="1"/>
  <c r="C49" i="9"/>
  <c r="D49" i="9"/>
  <c r="E49" i="9"/>
  <c r="G49" i="9"/>
  <c r="L49" i="9"/>
  <c r="J49" i="9"/>
  <c r="I49" i="9"/>
  <c r="H49" i="9"/>
  <c r="K49" i="9"/>
  <c r="B50" i="9"/>
  <c r="C50" i="9" l="1"/>
  <c r="G50" i="9"/>
  <c r="D50" i="9"/>
  <c r="E50" i="9"/>
  <c r="F50" i="9"/>
  <c r="H50" i="9"/>
  <c r="J50" i="9"/>
  <c r="L50" i="9"/>
  <c r="I50" i="9"/>
  <c r="K50" i="9"/>
  <c r="B51" i="9"/>
  <c r="E51" i="9" l="1"/>
  <c r="F51" i="9"/>
  <c r="C51" i="9"/>
  <c r="D51" i="9"/>
  <c r="G51" i="9"/>
  <c r="I51" i="9"/>
  <c r="H51" i="9"/>
  <c r="L51" i="9"/>
  <c r="J51" i="9"/>
  <c r="K51" i="9"/>
  <c r="B52" i="9"/>
  <c r="C52" i="9" l="1"/>
  <c r="G52" i="9"/>
  <c r="D52" i="9"/>
  <c r="F52" i="9"/>
  <c r="E52" i="9"/>
  <c r="L52" i="9"/>
  <c r="I52" i="9"/>
  <c r="J52" i="9"/>
  <c r="K52" i="9"/>
  <c r="H52" i="9"/>
  <c r="B53" i="9"/>
  <c r="E53" i="9" l="1"/>
  <c r="F53" i="9"/>
  <c r="G53" i="9"/>
  <c r="C53" i="9"/>
  <c r="D53" i="9"/>
  <c r="J53" i="9"/>
  <c r="H53" i="9"/>
  <c r="L53" i="9"/>
  <c r="I53" i="9"/>
  <c r="K53" i="9"/>
  <c r="B54" i="9"/>
  <c r="C54" i="9" l="1"/>
  <c r="G54" i="9"/>
  <c r="D54" i="9"/>
  <c r="E54" i="9"/>
  <c r="F54" i="9"/>
  <c r="I54" i="9"/>
  <c r="J54" i="9"/>
  <c r="L54" i="9"/>
  <c r="H54" i="9"/>
  <c r="K54" i="9"/>
  <c r="B55" i="9"/>
  <c r="E55" i="9" l="1"/>
  <c r="F55" i="9"/>
  <c r="C55" i="9"/>
  <c r="D55" i="9"/>
  <c r="G55" i="9"/>
  <c r="I55" i="9"/>
  <c r="J55" i="9"/>
  <c r="H55" i="9"/>
  <c r="K55" i="9"/>
  <c r="L55" i="9"/>
  <c r="B56" i="9"/>
  <c r="C56" i="9" l="1"/>
  <c r="G56" i="9"/>
  <c r="D56" i="9"/>
  <c r="E56" i="9"/>
  <c r="F56" i="9"/>
  <c r="J56" i="9"/>
  <c r="K56" i="9"/>
  <c r="H56" i="9"/>
  <c r="L56" i="9"/>
  <c r="I56" i="9"/>
  <c r="B57" i="9"/>
  <c r="E57" i="9" l="1"/>
  <c r="F57" i="9"/>
  <c r="G57" i="9"/>
  <c r="C57" i="9"/>
  <c r="D57" i="9"/>
  <c r="H57" i="9"/>
  <c r="J57" i="9"/>
  <c r="K57" i="9"/>
  <c r="I57" i="9"/>
  <c r="L57" i="9"/>
  <c r="B58" i="9"/>
  <c r="C58" i="9" l="1"/>
  <c r="G58" i="9"/>
  <c r="D58" i="9"/>
  <c r="E58" i="9"/>
  <c r="F58" i="9"/>
  <c r="H58" i="9"/>
  <c r="K58" i="9"/>
  <c r="L58" i="9"/>
  <c r="J58" i="9"/>
  <c r="I58" i="9"/>
  <c r="B59" i="9"/>
  <c r="E59" i="9" l="1"/>
  <c r="F59" i="9"/>
  <c r="C59" i="9"/>
  <c r="D59" i="9"/>
  <c r="G59" i="9"/>
  <c r="I59" i="9"/>
  <c r="H59" i="9"/>
  <c r="K59" i="9"/>
  <c r="L59" i="9"/>
  <c r="J59" i="9"/>
  <c r="B60" i="9"/>
  <c r="C60" i="9" l="1"/>
  <c r="G60" i="9"/>
  <c r="D60" i="9"/>
  <c r="E60" i="9"/>
  <c r="F60" i="9"/>
  <c r="L60" i="9"/>
  <c r="I60" i="9"/>
  <c r="K60" i="9"/>
  <c r="J60" i="9"/>
  <c r="H60" i="9"/>
  <c r="B61" i="9"/>
  <c r="E61" i="9" l="1"/>
  <c r="F61" i="9"/>
  <c r="G61" i="9"/>
  <c r="C61" i="9"/>
  <c r="D61" i="9"/>
  <c r="K61" i="9"/>
  <c r="L61" i="9"/>
  <c r="J61" i="9"/>
  <c r="H61" i="9"/>
  <c r="I61" i="9"/>
  <c r="B62" i="9"/>
  <c r="C62" i="9" l="1"/>
  <c r="G62" i="9"/>
  <c r="D62" i="9"/>
  <c r="E62" i="9"/>
  <c r="F62" i="9"/>
  <c r="J62" i="9"/>
  <c r="K62" i="9"/>
  <c r="L62" i="9"/>
  <c r="H62" i="9"/>
  <c r="I62" i="9"/>
  <c r="B63" i="9"/>
  <c r="E63" i="9" l="1"/>
  <c r="F63" i="9"/>
  <c r="C63" i="9"/>
  <c r="D63" i="9"/>
  <c r="G63" i="9"/>
  <c r="I63" i="9"/>
  <c r="J63" i="9"/>
  <c r="L63" i="9"/>
  <c r="K63" i="9"/>
  <c r="H63" i="9"/>
  <c r="B64" i="9"/>
  <c r="C64" i="9" l="1"/>
  <c r="G64" i="9"/>
  <c r="D64" i="9"/>
  <c r="E64" i="9"/>
  <c r="F64" i="9"/>
  <c r="K64" i="9"/>
  <c r="H64" i="9"/>
  <c r="J64" i="9"/>
  <c r="L64" i="9"/>
  <c r="I64" i="9"/>
  <c r="B65" i="9"/>
  <c r="E65" i="9" l="1"/>
  <c r="F65" i="9"/>
  <c r="G65" i="9"/>
  <c r="D65" i="9"/>
  <c r="C65" i="9"/>
  <c r="H65" i="9"/>
  <c r="K65" i="9"/>
  <c r="I65" i="9"/>
  <c r="L65" i="9"/>
  <c r="J65" i="9"/>
  <c r="B66" i="9"/>
  <c r="C66" i="9" l="1"/>
  <c r="G66" i="9"/>
  <c r="D66" i="9"/>
  <c r="E66" i="9"/>
  <c r="F66" i="9"/>
  <c r="H66" i="9"/>
  <c r="L66" i="9"/>
  <c r="I66" i="9"/>
  <c r="K66" i="9"/>
  <c r="J66" i="9"/>
  <c r="B67" i="9"/>
  <c r="E67" i="9" l="1"/>
  <c r="F67" i="9"/>
  <c r="C67" i="9"/>
  <c r="D67" i="9"/>
  <c r="G67" i="9"/>
  <c r="I67" i="9"/>
  <c r="L67" i="9"/>
  <c r="H67" i="9"/>
  <c r="K67" i="9"/>
  <c r="J67" i="9"/>
  <c r="B68" i="9"/>
  <c r="C68" i="9" l="1"/>
  <c r="G68" i="9"/>
  <c r="D68" i="9"/>
  <c r="F68" i="9"/>
  <c r="E68" i="9"/>
  <c r="L68" i="9"/>
  <c r="I68" i="9"/>
  <c r="J68" i="9"/>
  <c r="H68" i="9"/>
  <c r="K68" i="9"/>
  <c r="B69" i="9"/>
  <c r="E69" i="9" l="1"/>
  <c r="F69" i="9"/>
  <c r="G69" i="9"/>
  <c r="C69" i="9"/>
  <c r="D69" i="9"/>
  <c r="K69" i="9"/>
  <c r="L69" i="9"/>
  <c r="J69" i="9"/>
  <c r="H69" i="9"/>
  <c r="I69" i="9"/>
  <c r="B70" i="9"/>
  <c r="C70" i="9" l="1"/>
  <c r="D70" i="9"/>
  <c r="E70" i="9"/>
  <c r="F70" i="9"/>
  <c r="G70" i="9"/>
  <c r="H70" i="9"/>
  <c r="I70" i="9"/>
  <c r="K70" i="9"/>
  <c r="L70" i="9"/>
  <c r="J70" i="9"/>
  <c r="B71" i="9"/>
  <c r="C71" i="9" l="1"/>
  <c r="G71" i="9"/>
  <c r="D71" i="9"/>
  <c r="E71" i="9"/>
  <c r="F71" i="9"/>
  <c r="L71" i="9"/>
  <c r="I71" i="9"/>
  <c r="J71" i="9"/>
  <c r="H71" i="9"/>
  <c r="K71" i="9"/>
  <c r="B72" i="9"/>
  <c r="E72" i="9" l="1"/>
  <c r="F72" i="9"/>
  <c r="C72" i="9"/>
  <c r="D72" i="9"/>
  <c r="G72" i="9"/>
  <c r="K72" i="9"/>
  <c r="H72" i="9"/>
  <c r="I72" i="9"/>
  <c r="J72" i="9"/>
  <c r="L72" i="9"/>
  <c r="B73" i="9"/>
  <c r="C73" i="9" l="1"/>
  <c r="G73" i="9"/>
  <c r="D73" i="9"/>
  <c r="E73" i="9"/>
  <c r="F73" i="9"/>
  <c r="K73" i="9"/>
  <c r="J73" i="9"/>
  <c r="I73" i="9"/>
  <c r="H73" i="9"/>
  <c r="L73" i="9"/>
  <c r="B74" i="9"/>
  <c r="E74" i="9" l="1"/>
  <c r="F74" i="9"/>
  <c r="G74" i="9"/>
  <c r="D74" i="9"/>
  <c r="C74" i="9"/>
  <c r="J74" i="9"/>
  <c r="L74" i="9"/>
  <c r="I74" i="9"/>
  <c r="K74" i="9"/>
  <c r="H74" i="9"/>
  <c r="B75" i="9"/>
  <c r="C75" i="9" l="1"/>
  <c r="G75" i="9"/>
  <c r="D75" i="9"/>
  <c r="E75" i="9"/>
  <c r="F75" i="9"/>
  <c r="H75" i="9"/>
  <c r="J75" i="9"/>
  <c r="I75" i="9"/>
  <c r="K75" i="9"/>
  <c r="L75" i="9"/>
  <c r="B76" i="9"/>
  <c r="E76" i="9" l="1"/>
  <c r="F76" i="9"/>
  <c r="D76" i="9"/>
  <c r="C76" i="9"/>
  <c r="G76" i="9"/>
  <c r="L76" i="9"/>
  <c r="K76" i="9"/>
  <c r="J76" i="9"/>
  <c r="I76" i="9"/>
  <c r="H76" i="9"/>
  <c r="B77" i="9"/>
  <c r="C77" i="9" l="1"/>
  <c r="G77" i="9"/>
  <c r="D77" i="9"/>
  <c r="E77" i="9"/>
  <c r="F77" i="9"/>
  <c r="K77" i="9"/>
  <c r="H77" i="9"/>
  <c r="I77" i="9"/>
  <c r="L77" i="9"/>
  <c r="J77" i="9"/>
  <c r="B78" i="9"/>
  <c r="E78" i="9" l="1"/>
  <c r="F78" i="9"/>
  <c r="C78" i="9"/>
  <c r="D78" i="9"/>
  <c r="G78" i="9"/>
  <c r="K78" i="9"/>
  <c r="L78" i="9"/>
  <c r="I78" i="9"/>
  <c r="J78" i="9"/>
  <c r="H78" i="9"/>
  <c r="B79" i="9"/>
  <c r="C79" i="9" l="1"/>
  <c r="G79" i="9"/>
  <c r="D79" i="9"/>
  <c r="F79" i="9"/>
  <c r="E79" i="9"/>
  <c r="L79" i="9"/>
  <c r="J79" i="9"/>
  <c r="H79" i="9"/>
  <c r="I79" i="9"/>
  <c r="K79" i="9"/>
  <c r="B80" i="9"/>
  <c r="E80" i="9" l="1"/>
  <c r="F80" i="9"/>
  <c r="D80" i="9"/>
  <c r="C80" i="9"/>
  <c r="G80" i="9"/>
  <c r="H80" i="9"/>
  <c r="J80" i="9"/>
  <c r="K80" i="9"/>
  <c r="I80" i="9"/>
  <c r="L80" i="9"/>
  <c r="B81" i="9"/>
  <c r="C81" i="9" l="1"/>
  <c r="G81" i="9"/>
  <c r="D81" i="9"/>
  <c r="E81" i="9"/>
  <c r="F81" i="9"/>
  <c r="K81" i="9"/>
  <c r="J81" i="9"/>
  <c r="I81" i="9"/>
  <c r="H81" i="9"/>
  <c r="L81" i="9"/>
  <c r="B82" i="9"/>
  <c r="E82" i="9" l="1"/>
  <c r="F82" i="9"/>
  <c r="D82" i="9"/>
  <c r="C82" i="9"/>
  <c r="G82" i="9"/>
  <c r="J82" i="9"/>
  <c r="L82" i="9"/>
  <c r="I82" i="9"/>
  <c r="H82" i="9"/>
  <c r="K82" i="9"/>
  <c r="B83" i="9"/>
  <c r="C83" i="9" l="1"/>
  <c r="G83" i="9"/>
  <c r="D83" i="9"/>
  <c r="F83" i="9"/>
  <c r="E83" i="9"/>
  <c r="I83" i="9"/>
  <c r="J83" i="9"/>
  <c r="H83" i="9"/>
  <c r="K83" i="9"/>
  <c r="L83" i="9"/>
  <c r="B84" i="9"/>
  <c r="E84" i="9" l="1"/>
  <c r="F84" i="9"/>
  <c r="D84" i="9"/>
  <c r="G84" i="9"/>
  <c r="C84" i="9"/>
  <c r="H84" i="9"/>
  <c r="K84" i="9"/>
  <c r="I84" i="9"/>
  <c r="J84" i="9"/>
  <c r="L84" i="9"/>
  <c r="B85" i="9"/>
  <c r="C85" i="9" l="1"/>
  <c r="G85" i="9"/>
  <c r="D85" i="9"/>
  <c r="F85" i="9"/>
  <c r="E85" i="9"/>
  <c r="K85" i="9"/>
  <c r="H85" i="9"/>
  <c r="J85" i="9"/>
  <c r="L85" i="9"/>
  <c r="I85" i="9"/>
  <c r="B86" i="9"/>
  <c r="E86" i="9" l="1"/>
  <c r="F86" i="9"/>
  <c r="G86" i="9"/>
  <c r="C86" i="9"/>
  <c r="D86" i="9"/>
  <c r="H86" i="9"/>
  <c r="K86" i="9"/>
  <c r="I86" i="9"/>
  <c r="L86" i="9"/>
  <c r="J86" i="9"/>
  <c r="B87" i="9"/>
  <c r="C87" i="9" l="1"/>
  <c r="D87" i="9"/>
  <c r="F87" i="9"/>
  <c r="G87" i="9"/>
  <c r="E87" i="9"/>
  <c r="L87" i="9"/>
  <c r="J87" i="9"/>
  <c r="K87" i="9"/>
  <c r="I87" i="9"/>
  <c r="H87" i="9"/>
  <c r="B88" i="9"/>
  <c r="D88" i="9" l="1"/>
  <c r="G88" i="9"/>
  <c r="F88" i="9"/>
  <c r="C88" i="9"/>
  <c r="E88" i="9"/>
  <c r="I88" i="9"/>
  <c r="K88" i="9"/>
  <c r="H88" i="9"/>
  <c r="L88" i="9"/>
  <c r="J88" i="9"/>
  <c r="B89" i="9"/>
  <c r="F89" i="9" l="1"/>
  <c r="C89" i="9"/>
  <c r="G89" i="9"/>
  <c r="D89" i="9"/>
  <c r="E89" i="9"/>
  <c r="J89" i="9"/>
  <c r="K89" i="9"/>
  <c r="H89" i="9"/>
  <c r="I89" i="9"/>
  <c r="L89" i="9"/>
  <c r="B90" i="9"/>
  <c r="D90" i="9" l="1"/>
  <c r="C90" i="9"/>
  <c r="G90" i="9"/>
  <c r="E90" i="9"/>
  <c r="F90" i="9"/>
  <c r="H90" i="9"/>
  <c r="K90" i="9"/>
  <c r="L90" i="9"/>
  <c r="I90" i="9"/>
  <c r="J90" i="9"/>
  <c r="B91" i="9"/>
  <c r="F91" i="9" l="1"/>
  <c r="D91" i="9"/>
  <c r="E91" i="9"/>
  <c r="G91" i="9"/>
  <c r="C91" i="9"/>
  <c r="L91" i="9"/>
  <c r="H91" i="9"/>
  <c r="J91" i="9"/>
  <c r="I91" i="9"/>
  <c r="K91" i="9"/>
  <c r="B92" i="9"/>
  <c r="D92" i="9" l="1"/>
  <c r="E92" i="9"/>
  <c r="F92" i="9"/>
  <c r="G92" i="9"/>
  <c r="C92" i="9"/>
  <c r="H92" i="9"/>
  <c r="J92" i="9"/>
  <c r="K92" i="9"/>
  <c r="L92" i="9"/>
  <c r="I92" i="9"/>
  <c r="B93" i="9"/>
  <c r="F93" i="9" l="1"/>
  <c r="E93" i="9"/>
  <c r="D93" i="9"/>
  <c r="G93" i="9"/>
  <c r="C93" i="9"/>
  <c r="K93" i="9"/>
  <c r="L93" i="9"/>
  <c r="H93" i="9"/>
  <c r="J93" i="9"/>
  <c r="I93" i="9"/>
  <c r="B94" i="9"/>
  <c r="D94" i="9" l="1"/>
  <c r="F94" i="9"/>
  <c r="E94" i="9"/>
  <c r="G94" i="9"/>
  <c r="C94" i="9"/>
  <c r="L94" i="9"/>
  <c r="I94" i="9"/>
  <c r="K94" i="9"/>
  <c r="H94" i="9"/>
  <c r="J94" i="9"/>
  <c r="B95" i="9"/>
  <c r="F95" i="9" l="1"/>
  <c r="G95" i="9"/>
  <c r="E95" i="9"/>
  <c r="C95" i="9"/>
  <c r="D95" i="9"/>
  <c r="K95" i="9"/>
  <c r="J95" i="9"/>
  <c r="I95" i="9"/>
  <c r="H95" i="9"/>
  <c r="L95" i="9"/>
  <c r="B96" i="9"/>
  <c r="D96" i="9" l="1"/>
  <c r="G96" i="9"/>
  <c r="F96" i="9"/>
  <c r="C96" i="9"/>
  <c r="E96" i="9"/>
  <c r="H96" i="9"/>
  <c r="I96" i="9"/>
  <c r="J96" i="9"/>
  <c r="K96" i="9"/>
  <c r="L96" i="9"/>
  <c r="B97" i="9"/>
  <c r="F97" i="9" l="1"/>
  <c r="C97" i="9"/>
  <c r="D97" i="9"/>
  <c r="E97" i="9"/>
  <c r="G97" i="9"/>
  <c r="J97" i="9"/>
  <c r="H97" i="9"/>
  <c r="L97" i="9"/>
  <c r="I97" i="9"/>
  <c r="K97" i="9"/>
  <c r="B98" i="9"/>
  <c r="D98" i="9" l="1"/>
  <c r="C98" i="9"/>
  <c r="E98" i="9"/>
  <c r="F98" i="9"/>
  <c r="G98" i="9"/>
  <c r="K98" i="9"/>
  <c r="H98" i="9"/>
  <c r="I98" i="9"/>
  <c r="J98" i="9"/>
  <c r="L98" i="9"/>
  <c r="B99" i="9"/>
  <c r="F99" i="9" l="1"/>
  <c r="D99" i="9"/>
  <c r="C99" i="9"/>
  <c r="E99" i="9"/>
  <c r="G99" i="9"/>
  <c r="K99" i="9"/>
  <c r="L99" i="9"/>
  <c r="H99" i="9"/>
  <c r="I99" i="9"/>
  <c r="J99" i="9"/>
  <c r="B100" i="9"/>
  <c r="D100" i="9" l="1"/>
  <c r="E100" i="9"/>
  <c r="C100" i="9"/>
  <c r="F100" i="9"/>
  <c r="G100" i="9"/>
  <c r="H100" i="9"/>
  <c r="L100" i="9"/>
  <c r="I100" i="9"/>
  <c r="J100" i="9"/>
  <c r="K100" i="9"/>
  <c r="B101" i="9"/>
  <c r="F101" i="9" l="1"/>
  <c r="E101" i="9"/>
  <c r="G101" i="9"/>
  <c r="C101" i="9"/>
  <c r="D101" i="9"/>
  <c r="K101" i="9"/>
  <c r="L101" i="9"/>
  <c r="I101" i="9"/>
  <c r="H101" i="9"/>
  <c r="J101" i="9"/>
  <c r="B102" i="9"/>
  <c r="D102" i="9" l="1"/>
  <c r="F102" i="9"/>
  <c r="G102" i="9"/>
  <c r="C102" i="9"/>
  <c r="E102" i="9"/>
  <c r="L102" i="9"/>
  <c r="H102" i="9"/>
  <c r="J102" i="9"/>
  <c r="K102" i="9"/>
  <c r="I102" i="9"/>
  <c r="B103" i="9"/>
  <c r="F103" i="9" l="1"/>
  <c r="G103" i="9"/>
  <c r="C103" i="9"/>
  <c r="D103" i="9"/>
  <c r="E103" i="9"/>
  <c r="K103" i="9"/>
  <c r="I103" i="9"/>
  <c r="L103" i="9"/>
  <c r="J103" i="9"/>
  <c r="H103" i="9"/>
  <c r="B104" i="9"/>
  <c r="D104" i="9" l="1"/>
  <c r="G104" i="9"/>
  <c r="C104" i="9"/>
  <c r="E104" i="9"/>
  <c r="F104" i="9"/>
  <c r="H104" i="9"/>
  <c r="K104" i="9"/>
  <c r="J104" i="9"/>
  <c r="I104" i="9"/>
  <c r="L104" i="9"/>
  <c r="B105" i="9"/>
  <c r="F105" i="9" l="1"/>
  <c r="C105" i="9"/>
  <c r="D105" i="9"/>
  <c r="E105" i="9"/>
  <c r="G105" i="9"/>
  <c r="J105" i="9"/>
  <c r="L105" i="9"/>
  <c r="H105" i="9"/>
  <c r="K105" i="9"/>
  <c r="I105" i="9"/>
  <c r="B106" i="9"/>
  <c r="D106" i="9" l="1"/>
  <c r="C106" i="9"/>
  <c r="E106" i="9"/>
  <c r="F106" i="9"/>
  <c r="G106" i="9"/>
  <c r="I106" i="9"/>
  <c r="J106" i="9"/>
  <c r="H106" i="9"/>
  <c r="K106" i="9"/>
  <c r="L106" i="9"/>
  <c r="B107" i="9"/>
  <c r="F107" i="9" l="1"/>
  <c r="D107" i="9"/>
  <c r="C107" i="9"/>
  <c r="E107" i="9"/>
  <c r="G107" i="9"/>
  <c r="L107" i="9"/>
  <c r="H107" i="9"/>
  <c r="I107" i="9"/>
  <c r="K107" i="9"/>
  <c r="J107" i="9"/>
  <c r="B108" i="9"/>
  <c r="D108" i="9" l="1"/>
  <c r="E108" i="9"/>
  <c r="C108" i="9"/>
  <c r="F108" i="9"/>
  <c r="G108" i="9"/>
  <c r="H108" i="9"/>
  <c r="L108" i="9"/>
  <c r="J108" i="9"/>
  <c r="K108" i="9"/>
  <c r="I108" i="9"/>
  <c r="B109" i="9"/>
  <c r="F109" i="9" l="1"/>
  <c r="E109" i="9"/>
  <c r="G109" i="9"/>
  <c r="C109" i="9"/>
  <c r="D109" i="9"/>
  <c r="I109" i="9"/>
  <c r="J109" i="9"/>
  <c r="L109" i="9"/>
  <c r="H109" i="9"/>
  <c r="K109" i="9"/>
  <c r="B110" i="9"/>
  <c r="D110" i="9" l="1"/>
  <c r="F110" i="9"/>
  <c r="G110" i="9"/>
  <c r="C110" i="9"/>
  <c r="E110" i="9"/>
  <c r="L110" i="9"/>
  <c r="K110" i="9"/>
  <c r="I110" i="9"/>
  <c r="H110" i="9"/>
  <c r="J110" i="9"/>
  <c r="B111" i="9"/>
  <c r="F111" i="9" l="1"/>
  <c r="G111" i="9"/>
  <c r="C111" i="9"/>
  <c r="D111" i="9"/>
  <c r="E111" i="9"/>
  <c r="H111" i="9"/>
  <c r="I111" i="9"/>
  <c r="J111" i="9"/>
  <c r="L111" i="9"/>
  <c r="K111" i="9"/>
  <c r="B112" i="9"/>
  <c r="D112" i="9" l="1"/>
  <c r="G112" i="9"/>
  <c r="C112" i="9"/>
  <c r="E112" i="9"/>
  <c r="F112" i="9"/>
  <c r="J112" i="9"/>
  <c r="I112" i="9"/>
  <c r="H112" i="9"/>
  <c r="L112" i="9"/>
  <c r="K112" i="9"/>
  <c r="B113" i="9"/>
  <c r="F113" i="9" l="1"/>
  <c r="C113" i="9"/>
  <c r="D113" i="9"/>
  <c r="E113" i="9"/>
  <c r="G113" i="9"/>
  <c r="J113" i="9"/>
  <c r="L113" i="9"/>
  <c r="I113" i="9"/>
  <c r="K113" i="9"/>
  <c r="H113" i="9"/>
  <c r="B114" i="9"/>
  <c r="D114" i="9" l="1"/>
  <c r="C114" i="9"/>
  <c r="E114" i="9"/>
  <c r="F114" i="9"/>
  <c r="G114" i="9"/>
  <c r="H114" i="9"/>
  <c r="L114" i="9"/>
  <c r="K114" i="9"/>
  <c r="I114" i="9"/>
  <c r="J114" i="9"/>
  <c r="B115" i="9"/>
  <c r="F115" i="9" l="1"/>
  <c r="D115" i="9"/>
  <c r="C115" i="9"/>
  <c r="E115" i="9"/>
  <c r="G115" i="9"/>
  <c r="I115" i="9"/>
  <c r="K115" i="9"/>
  <c r="H115" i="9"/>
  <c r="J115" i="9"/>
  <c r="L115" i="9"/>
  <c r="B116" i="9"/>
  <c r="D116" i="9" l="1"/>
  <c r="E116" i="9"/>
  <c r="C116" i="9"/>
  <c r="F116" i="9"/>
  <c r="G116" i="9"/>
  <c r="H116" i="9"/>
  <c r="I116" i="9"/>
  <c r="L116" i="9"/>
  <c r="J116" i="9"/>
  <c r="K116" i="9"/>
  <c r="B117" i="9"/>
  <c r="F117" i="9" l="1"/>
  <c r="E117" i="9"/>
  <c r="D117" i="9"/>
  <c r="G117" i="9"/>
  <c r="C117" i="9"/>
  <c r="H117" i="9"/>
  <c r="J117" i="9"/>
  <c r="K117" i="9"/>
  <c r="I117" i="9"/>
  <c r="L117" i="9"/>
  <c r="B118" i="9"/>
  <c r="D118" i="9" l="1"/>
  <c r="F118" i="9"/>
  <c r="E118" i="9"/>
  <c r="G118" i="9"/>
  <c r="C118" i="9"/>
  <c r="L118" i="9"/>
  <c r="K118" i="9"/>
  <c r="I118" i="9"/>
  <c r="H118" i="9"/>
  <c r="J118" i="9"/>
  <c r="B119" i="9"/>
  <c r="F119" i="9" l="1"/>
  <c r="G119" i="9"/>
  <c r="E119" i="9"/>
  <c r="C119" i="9"/>
  <c r="D119" i="9"/>
  <c r="L119" i="9"/>
  <c r="J119" i="9"/>
  <c r="H119" i="9"/>
  <c r="K119" i="9"/>
  <c r="I119" i="9"/>
  <c r="B120" i="9"/>
  <c r="D120" i="9" l="1"/>
  <c r="G120" i="9"/>
  <c r="F120" i="9"/>
  <c r="C120" i="9"/>
  <c r="E120" i="9"/>
  <c r="I120" i="9"/>
  <c r="K120" i="9"/>
  <c r="L120" i="9"/>
  <c r="H120" i="9"/>
  <c r="J120" i="9"/>
  <c r="B121" i="9"/>
  <c r="F121" i="9" l="1"/>
  <c r="C121" i="9"/>
  <c r="G121" i="9"/>
  <c r="D121" i="9"/>
  <c r="E121" i="9"/>
  <c r="J121" i="9"/>
  <c r="K121" i="9"/>
  <c r="H121" i="9"/>
  <c r="I121" i="9"/>
  <c r="L121" i="9"/>
  <c r="B122" i="9"/>
  <c r="D122" i="9" l="1"/>
  <c r="C122" i="9"/>
  <c r="G122" i="9"/>
  <c r="E122" i="9"/>
  <c r="F122" i="9"/>
  <c r="L122" i="9"/>
  <c r="J122" i="9"/>
  <c r="H122" i="9"/>
  <c r="K122" i="9"/>
  <c r="I122" i="9"/>
  <c r="B123" i="9"/>
  <c r="F123" i="9" l="1"/>
  <c r="D123" i="9"/>
  <c r="E123" i="9"/>
  <c r="G123" i="9"/>
  <c r="C123" i="9"/>
  <c r="L123" i="9"/>
  <c r="K123" i="9"/>
  <c r="H123" i="9"/>
  <c r="J123" i="9"/>
  <c r="I123" i="9"/>
  <c r="B124" i="9"/>
  <c r="D124" i="9" l="1"/>
  <c r="E124" i="9"/>
  <c r="F124" i="9"/>
  <c r="G124" i="9"/>
  <c r="C124" i="9"/>
  <c r="H124" i="9"/>
  <c r="J124" i="9"/>
  <c r="K124" i="9"/>
  <c r="I124" i="9"/>
  <c r="L124" i="9"/>
  <c r="B125" i="9"/>
  <c r="F125" i="9" l="1"/>
  <c r="E125" i="9"/>
  <c r="G125" i="9"/>
  <c r="C125" i="9"/>
  <c r="D125" i="9"/>
  <c r="I125" i="9"/>
  <c r="K125" i="9"/>
  <c r="L125" i="9"/>
  <c r="J125" i="9"/>
  <c r="H125" i="9"/>
  <c r="B126" i="9"/>
  <c r="D126" i="9" l="1"/>
  <c r="F126" i="9"/>
  <c r="G126" i="9"/>
  <c r="C126" i="9"/>
  <c r="E126" i="9"/>
  <c r="L126" i="9"/>
  <c r="J126" i="9"/>
  <c r="I126" i="9"/>
  <c r="K126" i="9"/>
  <c r="H126" i="9"/>
  <c r="B127" i="9"/>
  <c r="F127" i="9" l="1"/>
  <c r="G127" i="9"/>
  <c r="C127" i="9"/>
  <c r="D127" i="9"/>
  <c r="E127" i="9"/>
  <c r="J127" i="9"/>
  <c r="I127" i="9"/>
  <c r="H127" i="9"/>
  <c r="K127" i="9"/>
  <c r="L127" i="9"/>
  <c r="B128" i="9"/>
  <c r="D128" i="9" l="1"/>
  <c r="G128" i="9"/>
  <c r="F128" i="9"/>
  <c r="C128" i="9"/>
  <c r="E128" i="9"/>
  <c r="L128" i="9"/>
  <c r="H128" i="9"/>
  <c r="J128" i="9"/>
  <c r="I128" i="9"/>
  <c r="K128" i="9"/>
  <c r="B129" i="9"/>
  <c r="F129" i="9" l="1"/>
  <c r="C129" i="9"/>
  <c r="D129" i="9"/>
  <c r="E129" i="9"/>
  <c r="G129" i="9"/>
  <c r="J129" i="9"/>
  <c r="H129" i="9"/>
  <c r="I129" i="9"/>
  <c r="K129" i="9"/>
  <c r="L129" i="9"/>
  <c r="B130" i="9"/>
  <c r="D130" i="9" l="1"/>
  <c r="C130" i="9"/>
  <c r="E130" i="9"/>
  <c r="F130" i="9"/>
  <c r="G130" i="9"/>
  <c r="K130" i="9"/>
  <c r="L130" i="9"/>
  <c r="H130" i="9"/>
  <c r="I130" i="9"/>
  <c r="J130" i="9"/>
  <c r="B131" i="9"/>
  <c r="F131" i="9" l="1"/>
  <c r="D131" i="9"/>
  <c r="C131" i="9"/>
  <c r="E131" i="9"/>
  <c r="G131" i="9"/>
  <c r="H131" i="9"/>
  <c r="I131" i="9"/>
  <c r="L131" i="9"/>
  <c r="K131" i="9"/>
  <c r="J131" i="9"/>
  <c r="B132" i="9"/>
  <c r="D132" i="9" l="1"/>
  <c r="E132" i="9"/>
  <c r="C132" i="9"/>
  <c r="F132" i="9"/>
  <c r="G132" i="9"/>
  <c r="H132" i="9"/>
  <c r="J132" i="9"/>
  <c r="L132" i="9"/>
  <c r="I132" i="9"/>
  <c r="K132" i="9"/>
  <c r="B133" i="9"/>
  <c r="F133" i="9" l="1"/>
  <c r="E133" i="9"/>
  <c r="D133" i="9"/>
  <c r="G133" i="9"/>
  <c r="C133" i="9"/>
  <c r="K133" i="9"/>
  <c r="L133" i="9"/>
  <c r="H133" i="9"/>
  <c r="I133" i="9"/>
  <c r="J133" i="9"/>
  <c r="B134" i="9"/>
  <c r="D134" i="9" l="1"/>
  <c r="F134" i="9"/>
  <c r="E134" i="9"/>
  <c r="G134" i="9"/>
  <c r="C134" i="9"/>
  <c r="L134" i="9"/>
  <c r="J134" i="9"/>
  <c r="K134" i="9"/>
  <c r="H134" i="9"/>
  <c r="I134" i="9"/>
  <c r="B135" i="9"/>
  <c r="F135" i="9" l="1"/>
  <c r="G135" i="9"/>
  <c r="C135" i="9"/>
  <c r="D135" i="9"/>
  <c r="E135" i="9"/>
  <c r="I135" i="9"/>
  <c r="K135" i="9"/>
  <c r="J135" i="9"/>
  <c r="H135" i="9"/>
  <c r="L135" i="9"/>
  <c r="B136" i="9"/>
  <c r="D136" i="9" l="1"/>
  <c r="G136" i="9"/>
  <c r="C136" i="9"/>
  <c r="E136" i="9"/>
  <c r="F136" i="9"/>
  <c r="K136" i="9"/>
  <c r="H136" i="9"/>
  <c r="I136" i="9"/>
  <c r="L136" i="9"/>
  <c r="J136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<sst xmlns="http://schemas.openxmlformats.org/spreadsheetml/2006/main" count="7222" uniqueCount="1563">
  <si>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</si>
  <si>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</si>
  <si>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</si>
  <si>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</si>
  <si>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</si>
  <si>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</si>
  <si>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</si>
  <si>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</si>
  <si>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</si>
  <si>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</si>
  <si>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</si>
  <si>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</si>
  <si>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</si>
  <si>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</si>
  <si>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</si>
  <si>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</si>
  <si>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</si>
  <si>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</si>
  <si>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</si>
  <si>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</si>
  <si>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</si>
  <si>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</si>
  <si>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</si>
  <si>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</si>
  <si>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</si>
  <si>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</si>
  <si>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</si>
  <si>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</si>
  <si>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</si>
  <si>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</si>
  <si>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</si>
  <si>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</si>
  <si>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</si>
  <si>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</si>
  <si>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</si>
  <si>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</si>
  <si>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</si>
  <si>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</si>
  <si>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</si>
  <si>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</si>
  <si>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</si>
  <si>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</si>
  <si>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</si>
  <si>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</si>
  <si>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</si>
  <si>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</si>
  <si>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</si>
  <si>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</si>
  <si>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</si>
  <si>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</si>
  <si>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</si>
  <si>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</si>
  <si>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</si>
  <si>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</si>
  <si>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</si>
  <si>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</si>
  <si>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</si>
  <si>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</si>
  <si>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</si>
  <si>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</si>
  <si>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</si>
  <si>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</si>
  <si>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</si>
  <si>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</si>
  <si>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</si>
  <si>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</si>
  <si>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</si>
  <si>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</si>
  <si>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</si>
  <si>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</si>
  <si>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</si>
  <si>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</si>
  <si>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</si>
  <si>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</si>
  <si>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</si>
  <si>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</si>
  <si>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</si>
  <si>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</si>
  <si>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</si>
  <si>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</si>
  <si>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</si>
  <si>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</si>
  <si>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</si>
  <si>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</si>
  <si>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</si>
  <si>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</si>
  <si>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</si>
  <si>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</si>
  <si>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</si>
  <si>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</si>
  <si>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</si>
  <si>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</si>
  <si>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</si>
  <si>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</si>
  <si>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</si>
  <si>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</si>
  <si>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</si>
  <si>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</si>
  <si>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</si>
  <si>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</si>
  <si>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</si>
  <si>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</si>
  <si>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</si>
  <si>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</si>
  <si>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</si>
  <si>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</si>
  <si>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</si>
  <si>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</si>
  <si>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</si>
  <si>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</si>
  <si>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</si>
  <si>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</si>
  <si>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</si>
  <si>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</si>
  <si>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</si>
  <si>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</si>
  <si>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</si>
  <si>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</si>
  <si>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</si>
  <si>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</si>
  <si>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</si>
  <si>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</si>
  <si>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</si>
  <si>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</si>
  <si>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</si>
  <si>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</si>
  <si>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</si>
  <si>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</si>
  <si>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</si>
  <si>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</si>
  <si>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</si>
  <si>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</si>
  <si>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</si>
  <si>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</si>
  <si>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</si>
  <si>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</si>
  <si>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</si>
  <si>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</si>
  <si>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</si>
  <si>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</si>
  <si>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</si>
  <si>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</si>
  <si>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</si>
  <si>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</si>
  <si>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</si>
  <si>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</si>
  <si>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</si>
  <si>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</si>
  <si>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</si>
  <si>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</si>
  <si>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</si>
  <si>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</si>
  <si>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</si>
  <si>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</si>
  <si>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</si>
  <si>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</si>
  <si>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</si>
  <si>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</si>
  <si>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</si>
  <si>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</si>
  <si>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</si>
  <si>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</si>
  <si>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</si>
  <si>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</si>
  <si>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</si>
  <si>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</si>
  <si>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</si>
  <si>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</si>
  <si>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</si>
  <si>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</si>
  <si>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</si>
  <si>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</si>
  <si>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</si>
  <si>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</si>
  <si>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</si>
  <si>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</si>
  <si>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</si>
  <si>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</si>
  <si>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</si>
  <si>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</si>
  <si>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</si>
  <si>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</si>
  <si>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</si>
  <si>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</si>
  <si>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</si>
  <si>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</si>
  <si>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</si>
  <si>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</si>
  <si>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</si>
  <si>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</si>
  <si>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</si>
  <si>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</si>
  <si>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</si>
  <si>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</si>
  <si>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</si>
  <si>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</si>
  <si>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</si>
  <si>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</si>
  <si>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</si>
  <si>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</si>
  <si>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</si>
  <si>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</si>
  <si>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</si>
  <si>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</si>
  <si>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</si>
  <si>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</si>
  <si>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</si>
  <si>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</si>
  <si>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</si>
  <si>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</si>
  <si>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</si>
  <si>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</si>
  <si>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</si>
  <si>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</si>
  <si>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</si>
  <si>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</si>
  <si>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</si>
  <si>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</si>
  <si>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</si>
  <si>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</si>
  <si>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</si>
  <si>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</si>
  <si>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</si>
  <si>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</si>
  <si>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</si>
  <si>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</si>
  <si>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</si>
  <si>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</si>
  <si>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</si>
  <si>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</si>
  <si>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</si>
  <si>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</si>
  <si>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</si>
  <si>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</si>
  <si>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</si>
  <si>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</si>
  <si>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</si>
  <si>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</si>
  <si>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</si>
  <si>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</si>
  <si>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</si>
  <si>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</si>
  <si>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</si>
  <si>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</si>
  <si>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</si>
  <si>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</si>
  <si>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</si>
  <si>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</si>
  <si>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</si>
  <si>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</si>
  <si>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</si>
  <si>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</si>
  <si>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</si>
  <si>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</si>
  <si>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</si>
  <si>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</si>
  <si>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</si>
  <si>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</si>
  <si>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</si>
  <si>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</si>
  <si>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</si>
  <si>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</si>
  <si>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</si>
  <si>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</si>
  <si>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</si>
  <si>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</si>
  <si>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</si>
  <si>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</si>
  <si>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</si>
  <si>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</si>
  <si>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</si>
  <si>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</si>
  <si>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</si>
  <si>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</si>
  <si>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</si>
  <si>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</si>
  <si>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</si>
  <si>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</si>
  <si>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</si>
  <si>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</si>
  <si>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</si>
  <si>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</si>
  <si>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</si>
  <si>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</si>
  <si>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</si>
  <si>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</si>
  <si>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</si>
  <si>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</si>
  <si>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</si>
  <si>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</si>
  <si>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</si>
  <si>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</si>
  <si>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</si>
  <si>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</si>
  <si>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</si>
  <si>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</si>
  <si>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</si>
  <si>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</si>
  <si>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</si>
  <si>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</si>
  <si>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</si>
  <si>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</si>
  <si>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</si>
  <si>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</si>
  <si>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</si>
  <si>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</si>
  <si>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</si>
  <si>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</si>
  <si>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</si>
  <si>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</si>
  <si>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</si>
  <si>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</si>
  <si>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</si>
  <si>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</si>
  <si>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</si>
  <si>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</si>
  <si>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</si>
  <si>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</si>
  <si>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</si>
  <si>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</si>
  <si>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</si>
  <si>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</si>
  <si>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</si>
  <si>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</si>
  <si>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</si>
  <si>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</si>
  <si>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</si>
  <si>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</si>
  <si>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</si>
  <si>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</si>
  <si>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</si>
  <si>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</si>
  <si>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</si>
  <si>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</si>
  <si>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</si>
  <si>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</si>
  <si>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</si>
  <si>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</si>
  <si>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</si>
  <si>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</si>
  <si>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</si>
  <si>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</si>
  <si>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</si>
  <si>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</si>
  <si>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</si>
  <si>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</si>
  <si>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</si>
  <si>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</si>
  <si>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</si>
  <si>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</si>
  <si>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</si>
  <si>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</si>
  <si>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</si>
  <si>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</si>
  <si>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</si>
  <si>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</si>
  <si>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</si>
  <si>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</si>
  <si>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</si>
  <si>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</si>
  <si>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</si>
  <si>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</si>
  <si>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</si>
  <si>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</si>
  <si>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</si>
  <si>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</si>
  <si>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</si>
  <si>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</si>
  <si>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</si>
  <si>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</si>
  <si>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</si>
  <si>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</si>
  <si>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</si>
  <si>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</si>
  <si>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</si>
  <si>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</si>
  <si>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</si>
  <si>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</si>
  <si>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</si>
  <si>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</si>
  <si>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</si>
  <si>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</si>
  <si>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</si>
  <si>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</si>
  <si>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</si>
  <si>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</si>
  <si>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</si>
  <si>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</si>
  <si>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</si>
  <si>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</si>
  <si>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</si>
  <si>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</si>
  <si>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</si>
  <si>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</si>
  <si>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</si>
  <si>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</si>
  <si>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</si>
  <si>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</si>
  <si>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</si>
  <si>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</si>
  <si>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</si>
  <si>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</si>
  <si>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</si>
  <si>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</si>
  <si>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</si>
  <si>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</si>
  <si>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</si>
  <si>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</si>
  <si>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</si>
  <si>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</si>
  <si>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</si>
  <si>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</si>
  <si>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</si>
  <si>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</si>
  <si>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</si>
  <si>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</si>
  <si>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</si>
  <si>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</si>
  <si>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</si>
  <si>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</si>
  <si>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</si>
  <si>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</si>
  <si>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</si>
  <si>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</si>
  <si>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</si>
  <si>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</si>
  <si>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</si>
  <si>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</si>
  <si>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</si>
  <si>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</si>
  <si>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</si>
  <si>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</si>
  <si>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</si>
  <si>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</si>
  <si>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</si>
  <si>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</si>
  <si>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</si>
  <si>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</si>
  <si>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</si>
  <si>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</si>
  <si>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</si>
  <si>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</si>
  <si>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</si>
  <si>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</si>
  <si>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</si>
  <si>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</si>
  <si>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</si>
  <si>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</si>
  <si>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</si>
  <si>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</si>
  <si>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</si>
  <si>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</si>
  <si>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</si>
  <si>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</si>
  <si>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</si>
  <si>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</si>
  <si>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</si>
  <si>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</si>
  <si>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</si>
  <si>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</si>
  <si>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</si>
  <si>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</si>
  <si>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</si>
  <si>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</si>
  <si>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</si>
  <si>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</si>
  <si>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</si>
  <si>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</si>
  <si>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</si>
  <si>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</si>
  <si>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</si>
  <si>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</si>
  <si>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</si>
  <si>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</si>
  <si>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</si>
  <si>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</si>
  <si>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</si>
  <si>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</si>
  <si>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</si>
  <si>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</si>
  <si>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</si>
  <si>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</si>
  <si>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</si>
  <si>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</si>
  <si>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</si>
  <si>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</si>
  <si>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</si>
  <si>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</si>
  <si>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</si>
  <si>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</si>
  <si>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</si>
  <si>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</si>
  <si>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</si>
  <si>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</si>
  <si>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</si>
  <si>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</si>
  <si>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</si>
  <si>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</si>
  <si>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</si>
  <si>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</si>
  <si>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</si>
  <si>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</si>
  <si>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</si>
  <si>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</si>
  <si>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</si>
  <si>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</si>
  <si>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</si>
  <si>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</si>
  <si>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</si>
  <si>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</si>
  <si>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</si>
  <si>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</si>
  <si>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</si>
  <si>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</si>
  <si>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</si>
  <si>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</si>
  <si>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</si>
  <si>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</si>
  <si>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</si>
  <si>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</si>
  <si>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</si>
  <si>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</si>
  <si>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</si>
  <si>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</si>
  <si>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</si>
  <si>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</si>
  <si>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</si>
  <si>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</si>
  <si>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</si>
  <si>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</si>
  <si>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</si>
  <si>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</si>
  <si>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</si>
  <si>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</si>
  <si>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</si>
  <si>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</si>
  <si>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</si>
  <si>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</si>
  <si>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</si>
  <si>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</si>
  <si>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</si>
  <si>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</si>
  <si>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</si>
  <si>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</si>
  <si>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</si>
  <si>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</si>
  <si>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</si>
  <si>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</si>
  <si>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</si>
  <si>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</si>
  <si>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</si>
  <si>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</si>
  <si>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</si>
  <si>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</si>
  <si>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</si>
  <si>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</si>
  <si>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</si>
  <si>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</si>
  <si>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</si>
  <si>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</si>
  <si>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</si>
  <si>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</si>
  <si>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</si>
  <si>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</si>
  <si>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</si>
  <si>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</si>
  <si>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</si>
  <si>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</si>
  <si>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</si>
  <si>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</si>
  <si>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</si>
  <si>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</si>
  <si>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</si>
  <si>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</si>
  <si>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</si>
  <si>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</si>
  <si>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</si>
  <si>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</si>
  <si>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</si>
  <si>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</si>
  <si>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</si>
  <si>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</si>
  <si>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</si>
  <si>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</si>
  <si>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</si>
  <si>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</si>
  <si>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</si>
  <si>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</si>
  <si>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</si>
  <si>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</si>
  <si>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</si>
  <si>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</si>
  <si>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</si>
  <si>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</si>
  <si>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</si>
  <si>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</si>
  <si>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</si>
  <si>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</si>
  <si>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</si>
  <si>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</si>
  <si>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</si>
  <si>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</si>
  <si>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</si>
  <si>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</si>
  <si>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</si>
  <si>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</si>
  <si>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</si>
  <si>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</si>
  <si>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</si>
  <si>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</si>
  <si>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</si>
  <si>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</si>
  <si>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</si>
  <si>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</si>
  <si>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</si>
  <si>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</si>
  <si>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</si>
  <si>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</si>
  <si>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</si>
  <si>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</si>
  <si>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</si>
  <si>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</si>
  <si>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</si>
  <si>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</si>
  <si>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</si>
  <si>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</si>
  <si>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</si>
  <si>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</si>
  <si>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</si>
  <si>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</si>
  <si>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</si>
  <si>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</si>
  <si>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</si>
  <si>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</si>
  <si>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</si>
  <si>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</si>
  <si>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</si>
  <si>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</si>
  <si>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</si>
  <si>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</si>
  <si>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</si>
  <si>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</si>
  <si>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</si>
  <si>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</si>
  <si>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</si>
  <si>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</si>
  <si>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</si>
  <si>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</si>
  <si>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</si>
  <si>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</si>
  <si>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</si>
  <si>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</si>
  <si>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</si>
  <si>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</si>
  <si>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</si>
  <si>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</si>
  <si>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</si>
  <si>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</si>
  <si>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</si>
  <si>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</si>
  <si>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</si>
  <si>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</si>
  <si>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</si>
  <si>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</si>
  <si>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</si>
  <si>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</si>
  <si>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</si>
  <si>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</si>
  <si>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</si>
  <si>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</si>
  <si>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</si>
  <si>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</si>
  <si>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</si>
  <si>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</si>
  <si>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</si>
  <si>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</si>
  <si>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</si>
  <si>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</si>
  <si>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</si>
  <si>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</si>
  <si>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</si>
  <si>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</si>
  <si>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</si>
  <si>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</si>
  <si>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</si>
  <si>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</si>
  <si>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</si>
  <si>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</si>
  <si>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</si>
  <si>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</si>
  <si>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</si>
  <si>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</si>
  <si>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</si>
  <si>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</si>
  <si>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</si>
  <si>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</si>
  <si>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</si>
  <si>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</si>
  <si>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</si>
  <si>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</si>
  <si>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</si>
  <si>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</si>
  <si>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</si>
  <si>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</si>
  <si>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</si>
  <si>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</si>
  <si>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</si>
  <si>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</si>
  <si>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</si>
  <si>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</si>
  <si>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</si>
  <si>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</si>
  <si>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</si>
  <si>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</si>
  <si>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</si>
  <si>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</si>
  <si>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</si>
  <si>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</si>
  <si>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</si>
  <si>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</si>
  <si>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</si>
  <si>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</si>
  <si>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</si>
  <si>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</si>
  <si>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</si>
  <si>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</si>
  <si>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</si>
  <si>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</si>
  <si>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</si>
  <si>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</si>
  <si>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</si>
  <si>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</si>
  <si>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</si>
  <si>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</si>
  <si>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</si>
  <si>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</si>
  <si>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</si>
  <si>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</si>
  <si>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</si>
  <si>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</si>
  <si>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</si>
  <si>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</si>
  <si>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</si>
  <si>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</si>
  <si>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</si>
  <si>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</si>
  <si>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</si>
  <si>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</si>
  <si>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</si>
  <si>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</si>
  <si>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</si>
  <si>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</si>
  <si>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</si>
  <si>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</si>
  <si>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</si>
  <si>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</si>
  <si>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</si>
  <si>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</si>
  <si>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</si>
  <si>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</si>
  <si>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</si>
  <si>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</si>
  <si>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</si>
  <si>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</si>
  <si>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</si>
  <si>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</si>
  <si>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</si>
  <si>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</si>
  <si>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</si>
  <si>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</si>
  <si>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</si>
  <si>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</si>
  <si>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</si>
  <si>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</si>
  <si>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</si>
  <si>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</si>
  <si>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</si>
  <si>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</si>
  <si>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</si>
  <si>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</si>
  <si>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</si>
  <si>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</si>
  <si>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</si>
  <si>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</si>
  <si>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</si>
  <si>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</si>
  <si>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</si>
  <si>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</si>
  <si>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</si>
  <si>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</si>
  <si>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</si>
  <si>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</si>
  <si>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</si>
  <si>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</si>
  <si>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</si>
  <si>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</si>
  <si>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</si>
  <si>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</si>
  <si>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</si>
  <si>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</si>
  <si>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</si>
  <si>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</si>
  <si>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</si>
  <si>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</si>
  <si>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</si>
  <si>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</si>
  <si>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</si>
  <si>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</si>
  <si>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</si>
  <si>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</si>
  <si>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</si>
  <si>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</si>
  <si>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</si>
  <si>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</si>
  <si>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</si>
  <si>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</si>
  <si>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</si>
  <si>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</si>
  <si>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</si>
  <si>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</si>
  <si>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</si>
  <si>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</si>
  <si>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</si>
  <si>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</si>
  <si>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</si>
  <si>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</si>
  <si>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</si>
  <si>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</si>
  <si>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</si>
  <si>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</si>
  <si>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</si>
  <si>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</si>
  <si>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</si>
  <si>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</si>
  <si>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</si>
  <si>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</si>
  <si>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</si>
  <si>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</si>
  <si>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</si>
  <si>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</si>
  <si>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</si>
  <si>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</si>
  <si>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</si>
  <si>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</si>
  <si>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</si>
  <si>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</si>
  <si>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</si>
  <si>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</si>
  <si>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</si>
  <si>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</si>
  <si>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</si>
  <si>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</si>
  <si>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</si>
  <si>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</si>
  <si>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</si>
  <si>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</si>
  <si>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</si>
  <si>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</si>
  <si>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</si>
  <si>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</si>
  <si>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</si>
  <si>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</si>
  <si>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</si>
  <si>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</si>
  <si>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</si>
  <si>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</si>
  <si>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</si>
  <si>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</si>
  <si>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</si>
  <si>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</si>
  <si>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</si>
  <si>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</si>
  <si>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</si>
  <si>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</si>
  <si>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</si>
  <si>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</si>
  <si>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</si>
  <si>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</si>
  <si>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</si>
  <si>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</si>
  <si>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</si>
  <si>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</si>
  <si>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</si>
  <si>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</si>
  <si>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</si>
  <si>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</si>
  <si>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</si>
  <si>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</si>
  <si>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</si>
  <si>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</si>
  <si>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</si>
  <si>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</si>
  <si>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</si>
  <si>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</si>
  <si>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</si>
  <si>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</si>
  <si>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</si>
  <si>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</si>
  <si>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</si>
  <si>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</si>
  <si>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</si>
  <si>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</si>
  <si>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</si>
  <si>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</si>
  <si>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</si>
  <si>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</si>
  <si>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</si>
  <si>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</si>
  <si>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</si>
  <si>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</si>
  <si>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</si>
  <si>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</si>
  <si>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</si>
  <si>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</si>
  <si>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</si>
  <si>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</si>
  <si>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</si>
  <si>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</si>
  <si>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</si>
  <si>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</si>
  <si>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</si>
  <si>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</si>
  <si>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</si>
  <si>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</si>
  <si>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</si>
  <si>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</si>
  <si>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</si>
  <si>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</si>
  <si>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</si>
  <si>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</si>
  <si>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</si>
  <si>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</si>
  <si>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</si>
  <si>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</si>
  <si>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</si>
  <si>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</si>
  <si>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</si>
  <si>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</si>
  <si>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</si>
  <si>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</si>
  <si>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</si>
  <si>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</si>
  <si>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</si>
  <si>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</si>
  <si>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</si>
  <si>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</si>
  <si>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</si>
  <si>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</si>
  <si>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</si>
  <si>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</si>
  <si>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</si>
  <si>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</si>
  <si>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</si>
  <si>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</si>
  <si>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</si>
  <si>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</si>
  <si>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</si>
  <si>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</si>
  <si>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</si>
  <si>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</si>
  <si>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</si>
  <si>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</si>
  <si>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</si>
  <si>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</si>
  <si>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</si>
  <si>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</si>
  <si>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</si>
  <si>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</si>
  <si>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</si>
  <si>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</si>
  <si>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</si>
  <si>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</si>
  <si>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</si>
  <si>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</si>
  <si>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</si>
  <si>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</si>
  <si>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</si>
  <si>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</si>
  <si>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</si>
  <si>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</si>
  <si>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</si>
  <si>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</si>
  <si>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</si>
  <si>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</si>
  <si>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</si>
  <si>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</si>
  <si>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</si>
  <si>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</si>
  <si>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</si>
  <si>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</si>
  <si>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</si>
  <si>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</si>
  <si>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</si>
  <si>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</si>
  <si>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</si>
  <si>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</si>
  <si>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</si>
  <si>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</si>
  <si>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</si>
  <si>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</si>
  <si>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</si>
  <si>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</si>
  <si>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</si>
  <si>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</si>
  <si>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</si>
  <si>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</si>
  <si>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</si>
  <si>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</si>
  <si>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</si>
  <si>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</si>
  <si>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</si>
  <si>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</si>
  <si>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</si>
  <si>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</si>
  <si>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</si>
  <si>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</si>
  <si>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</si>
  <si>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</si>
  <si>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</si>
  <si>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</si>
  <si>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</si>
  <si>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</si>
  <si>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</si>
  <si>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</si>
  <si>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</si>
  <si>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</si>
  <si>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</si>
  <si>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</si>
  <si>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</si>
  <si>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</si>
  <si>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</si>
  <si>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</si>
  <si>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</si>
  <si>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</si>
  <si>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</si>
  <si>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</si>
  <si>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</si>
  <si>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</si>
  <si>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</si>
  <si>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</si>
  <si>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</si>
  <si>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</si>
  <si>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</si>
  <si>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</si>
  <si>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</si>
  <si>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</si>
  <si>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</si>
  <si>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</si>
  <si>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</si>
  <si>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</si>
  <si>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</si>
  <si>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</si>
  <si>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</si>
  <si>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</si>
  <si>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</si>
  <si>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</si>
  <si>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</si>
  <si>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</si>
  <si>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</si>
  <si>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</si>
  <si>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</si>
  <si>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</si>
  <si>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</si>
  <si>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</si>
  <si>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</si>
  <si>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</si>
  <si>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</si>
  <si>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</si>
  <si>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</si>
  <si>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</si>
  <si>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</si>
  <si>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</si>
  <si>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</si>
  <si>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</si>
  <si>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</si>
  <si>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</si>
  <si>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</si>
  <si>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</si>
  <si>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</si>
  <si>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</si>
  <si>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</si>
  <si>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</si>
  <si>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</si>
  <si>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</si>
  <si>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</si>
  <si>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</si>
  <si>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</si>
  <si>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</si>
  <si>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</si>
  <si>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</si>
  <si>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</si>
  <si>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</si>
  <si>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</si>
  <si>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</si>
  <si>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</si>
  <si>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</si>
  <si>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</si>
  <si>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</si>
  <si>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</si>
  <si>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</si>
  <si>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</si>
  <si>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</si>
  <si>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</si>
  <si>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</si>
  <si>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</si>
  <si>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</si>
  <si>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</si>
  <si>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</si>
  <si>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</si>
  <si>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</si>
  <si>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</si>
  <si>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</si>
  <si>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</si>
  <si>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</si>
  <si>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</si>
  <si>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</si>
  <si>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</si>
  <si>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</si>
  <si>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</si>
  <si>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</si>
  <si>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</si>
  <si>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</si>
  <si>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</si>
  <si>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</si>
  <si>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</si>
  <si>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</si>
  <si>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</si>
  <si>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</si>
  <si>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</si>
  <si>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</si>
  <si>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</si>
  <si>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</si>
  <si>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</si>
  <si>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</si>
  <si>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</si>
  <si>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</si>
  <si>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</si>
  <si>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</si>
  <si>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</si>
  <si>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</si>
  <si>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</si>
  <si>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</si>
  <si>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</si>
  <si>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</si>
  <si>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</si>
  <si>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</si>
  <si>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</si>
  <si>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</si>
  <si>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</si>
  <si>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</si>
  <si>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</si>
  <si>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</si>
  <si>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LISTADO DE PRODUCTOS INCLUIDOS EN EL PEDIDO</t>
  </si>
  <si>
    <t>IMPORTE DEL PEDIDO</t>
  </si>
  <si>
    <t>PEDIDO Nº :</t>
  </si>
  <si>
    <t>PEDIDO MÍNIMO 150 €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</si>
  <si>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</si>
  <si>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</si>
  <si>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</si>
  <si>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</si>
  <si>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</si>
  <si>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</si>
  <si>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</si>
  <si>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</si>
  <si>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</si>
  <si>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</si>
  <si>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</si>
  <si>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</si>
  <si>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</si>
  <si>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</si>
  <si>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</si>
  <si>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</si>
  <si>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</si>
  <si>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</si>
  <si>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</si>
  <si>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</si>
  <si>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</si>
  <si>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</si>
  <si>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</si>
  <si>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</si>
  <si>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</si>
  <si>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</si>
  <si>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</si>
  <si>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</si>
  <si>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</si>
  <si>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</si>
  <si>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</si>
  <si>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</si>
  <si>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</si>
  <si>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</si>
  <si>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</si>
  <si>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</si>
  <si>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</si>
  <si>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</si>
  <si>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</si>
  <si>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</si>
  <si>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</si>
  <si>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</si>
  <si>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</si>
  <si>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</si>
  <si>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</si>
  <si>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</si>
  <si>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</si>
  <si>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</si>
  <si>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</si>
  <si>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</si>
  <si>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</si>
  <si>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</si>
  <si>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</si>
  <si>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</si>
  <si>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</si>
  <si>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</si>
  <si>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</si>
  <si>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</si>
  <si>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</si>
  <si>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</si>
  <si>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</si>
  <si>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</si>
  <si>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</si>
  <si>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</si>
  <si>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</si>
  <si>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</si>
  <si>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</si>
  <si>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</si>
  <si>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</si>
  <si>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</si>
  <si>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</si>
  <si>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</si>
  <si>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</si>
  <si>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</si>
  <si>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</si>
  <si>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</si>
  <si>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</si>
  <si>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</si>
  <si>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</si>
  <si>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</si>
  <si>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</si>
  <si>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</si>
  <si>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</si>
  <si>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</si>
  <si>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</si>
  <si>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</si>
  <si>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</si>
  <si>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</si>
  <si>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</si>
  <si>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</si>
  <si>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</si>
  <si>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</si>
  <si>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</si>
  <si>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</si>
  <si>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</si>
  <si>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</si>
  <si>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</si>
  <si>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</si>
  <si>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</si>
  <si>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</si>
  <si>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</si>
  <si>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</si>
  <si>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</si>
  <si>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</si>
  <si>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</si>
  <si>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</si>
  <si>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</si>
  <si>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</si>
  <si>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</si>
  <si>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</si>
  <si>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</si>
  <si>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</si>
  <si>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</si>
  <si>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</si>
  <si>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</si>
  <si>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</si>
  <si>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</si>
  <si>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</si>
  <si>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</si>
  <si>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</si>
  <si>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</si>
  <si>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</si>
  <si>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</si>
  <si>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</si>
  <si>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</si>
  <si>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</si>
  <si>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</si>
  <si>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</si>
  <si>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</si>
  <si>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</si>
  <si>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</si>
  <si>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</si>
  <si>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</si>
  <si>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</si>
  <si>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</si>
  <si>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</si>
  <si>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</si>
  <si>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</si>
  <si>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</si>
  <si>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</si>
  <si>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</si>
  <si>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</si>
  <si>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</si>
  <si>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</si>
  <si>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</si>
  <si>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</si>
  <si>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</si>
  <si>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</si>
  <si>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</si>
  <si>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</si>
  <si>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</si>
  <si>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</si>
  <si>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</si>
  <si>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</si>
  <si>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</si>
  <si>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</si>
  <si>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</si>
  <si>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</si>
  <si>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</si>
  <si>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</si>
  <si>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</si>
  <si>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</si>
  <si>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</si>
  <si>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</si>
  <si>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</si>
  <si>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</si>
  <si>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</si>
  <si>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</si>
  <si>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</si>
  <si>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</si>
  <si>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</si>
  <si>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</si>
  <si>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</si>
  <si>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</si>
  <si>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</si>
  <si>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</si>
  <si>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</si>
  <si>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</si>
  <si>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</si>
  <si>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</si>
  <si>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</si>
  <si>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</si>
  <si>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</si>
  <si>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</si>
  <si>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</si>
  <si>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</si>
  <si>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</si>
  <si>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</si>
  <si>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</si>
  <si>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</si>
  <si>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</si>
  <si>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</si>
  <si>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</si>
  <si>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</si>
  <si>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</si>
  <si>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</si>
  <si>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</si>
  <si>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</si>
  <si>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</si>
  <si>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</si>
  <si>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</si>
  <si>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</si>
  <si>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</si>
  <si>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</si>
  <si>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</si>
  <si>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</si>
  <si>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</si>
  <si>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</si>
  <si>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</si>
  <si>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</si>
  <si>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</si>
  <si>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</si>
  <si>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</si>
  <si>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</si>
  <si>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</si>
  <si>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</si>
  <si>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</si>
  <si>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</si>
  <si>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</si>
  <si>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</si>
  <si>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</si>
  <si>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</si>
  <si>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</si>
  <si>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</si>
  <si>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</si>
  <si>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</si>
  <si>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</si>
  <si>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</si>
  <si>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</si>
  <si>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</si>
  <si>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</si>
  <si>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</si>
  <si>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</si>
  <si>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</si>
  <si>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</si>
  <si>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</si>
  <si>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</si>
  <si>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</si>
  <si>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</si>
  <si>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</si>
  <si>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</si>
  <si>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</si>
  <si>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</si>
  <si>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</si>
  <si>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</si>
  <si>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</si>
  <si>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</si>
  <si>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</si>
  <si>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</si>
  <si>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</si>
  <si>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</si>
  <si>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</si>
  <si>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</si>
  <si>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</si>
  <si>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</si>
  <si>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</si>
  <si>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</si>
  <si>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</si>
  <si>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</si>
  <si>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</si>
  <si>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</si>
  <si>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</si>
  <si>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</si>
  <si>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</si>
  <si>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</si>
  <si>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</si>
  <si>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</si>
  <si>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</si>
  <si>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</si>
  <si>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</si>
  <si>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</si>
  <si>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</si>
  <si>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</si>
  <si>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</si>
  <si>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</si>
  <si>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</si>
  <si>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</si>
  <si>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</si>
  <si>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</si>
  <si>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</si>
  <si>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</si>
  <si>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SUBTOTAL EMPRESA 03</t>
  </si>
  <si>
    <t>MARCA OFERTADA EMPRESA 01</t>
  </si>
  <si>
    <t>MARCA OFERTADA EMPRESA 03</t>
  </si>
  <si>
    <t>MODELO OFERTADO EMPRESA 01</t>
  </si>
  <si>
    <t>MODELO OFERTADO EMPRESA 03</t>
  </si>
  <si>
    <t>PORCENTAJES-2</t>
  </si>
  <si>
    <t>PORCENTAJES-3</t>
  </si>
  <si>
    <t>Nº UNIDADES DEL PEDIDO</t>
  </si>
  <si>
    <t>Papel multiusos (fotocopiadora, impresora) DIN A4, 80grs. (Paquete de 500 uds) NAVIGATOR O EQUIVALENTE</t>
  </si>
  <si>
    <t xml:space="preserve">NAVIGATOR </t>
  </si>
  <si>
    <t xml:space="preserve">PAQUETE 500 H </t>
  </si>
  <si>
    <t>Papel multiusos (fotocopiadora, impresora) DIN A4, 120grs. (Paquete de 250 uds) NAVIGATOR O EQUIVALENTE</t>
  </si>
  <si>
    <r>
      <t xml:space="preserve"> </t>
    </r>
    <r>
      <rPr>
        <sz val="8"/>
        <color indexed="8"/>
        <rFont val="Calibri"/>
        <family val="2"/>
        <scheme val="minor"/>
      </rPr>
      <t xml:space="preserve">NAVIGATOR </t>
    </r>
    <r>
      <rPr>
        <sz val="11"/>
        <rFont val="Calibri"/>
        <family val="2"/>
        <scheme val="minor"/>
      </rPr>
      <t xml:space="preserve"> </t>
    </r>
  </si>
  <si>
    <t xml:space="preserve">PAQUETE 250 H </t>
  </si>
  <si>
    <t>HP</t>
  </si>
  <si>
    <t>Papel multiusos (fotocopiadora, impresora) DIN A3, 80grs. (Paquete de 500 uds) Q-Connect O EQUIVALENTE color crema</t>
  </si>
  <si>
    <t>STEINBEIS</t>
  </si>
  <si>
    <t>Etiquetas blancas autoadhesivas. Aptas para su uso en fotocopiadoras, impresoras láser e inkjet. Formato Din A4 (medida de la etiqueta: 210x297mm/1 etiqueta por hoja). (Paquete de 100 hojas) DISNAK O EQUIVALENTE</t>
  </si>
  <si>
    <t xml:space="preserve">PAQUETE 100 H </t>
  </si>
  <si>
    <t>PAQUETE DE 100 H</t>
  </si>
  <si>
    <t>Etiquetas blancas autoadhesivas. Aptas para su uso en fotocopiadoras, impresoras láser e inkjet. Formato Din A4 (medida de la etiqueta: 210x148mm/2 etiquetas por hoja). (Paquete de 100 hojas) DISNAK O EQUIVALENTE</t>
  </si>
  <si>
    <t>Etiquetas blancas autoadhesivas. Aptas para su uso en fotocopiadoras, impresoras láser e inkjet. Formato Din A4 (medida de la etiqueta: 105x48mm/12 etiquetas por hoja). (Paquete de 100 hojas) DISNAK O EQUIVALENTE</t>
  </si>
  <si>
    <t>Etiquetas blancas autoadhesivas. Aptas para su uso en fotocopiadoras, impresoras láser e inkjet. Formato Din A4 (medida de la etiqueta: 105x148mm/4 etiquetas por hoja). (Paquete de 100 hojas) DISNAK O EQUIVALENTE</t>
  </si>
  <si>
    <t>PAQUETE DE 100H</t>
  </si>
  <si>
    <t>Etiquetas blancas autoadhesivas. Aptas para su uso en fotocopiadoras, impresoras láser e inkjet. Formato Din A4 (medida de la etiqueta: 105x74mm/8 etiquetas por hoja). (Paquete de 100 hojas) DISNAK O EQUIVALENTE</t>
  </si>
  <si>
    <t>Etiquetas blancas autoadhesivas. Aptas para su uso en fotocopiadoras, impresoras láser e inkjet. Formato Din A4 (medida de la etiqueta: 105x37mm/16 etiquetas por hoja). (Paquete de 100 hojas) DISNAK O EQUIVALENTE</t>
  </si>
  <si>
    <t>Etiquetas blancas autoadhesivas. Aptas para su uso en fotocopiadoras, impresoras láser e inkjet. Formato Din A4 (medida de la etiqueta: 48,5x25,4mm/44 etiquetas por hoja). (Paquete de 100 hojas) DISNAK O EQUIVALENTE</t>
  </si>
  <si>
    <t>Etiquetas blancas autoadhesivas. Aptas para su uso en fotocopiadoras, impresoras láser e inkjet. Formato Din A4 (medida de la etiqueta: 38x21,2mm/65 etiquetas por hoja). (Paquete de 100 hojas) DISNAK O EQUIVALENTE</t>
  </si>
  <si>
    <t>Etiquetas blancas autoadhesivas. Aptas para su uso en fotocopiadoras, impresoras láser e inkjet. Formato Din A4 (medida de la etiqueta:70x30mm/27 etiquetas por hoja). (Paquete de 100 hojas) DISNAK O EQUIVALENTE</t>
  </si>
  <si>
    <t>Etiquetas blancas autoadhesivas. Aptas para su uso en fotocopiadoras, impresoras láser e inkjet. Formato Din A4 (medida de la etiqueta:70x37mm/24 etiquetas por hoja). (Paquete de 100 hojas) DISNAK O EQUIVALENTE</t>
  </si>
  <si>
    <t>Etiquetas blancas autoadhesivas. Aptas para su uso en fotocopiadoras, impresoras láser e inkjet. Formato Din A4 (medida de la etiqueta:70x42,4mm/21 etiquetas por hoja). (Paquete de 100 hojas) DISNAK O EQUIVALENTE</t>
  </si>
  <si>
    <t>Etiquetas blancas autoadhesivas. Aptas para su uso en fotocopiadoras, impresoras láser e inkjet. Formato Din A4 (medida de la etiqueta:105x35mm/16 etiquetas por hoja). (Paquete de 100 hojas) DISNAK O EQUIVALENTE</t>
  </si>
  <si>
    <t>Etiquetas blancas autoadhesivas. Aptas para su uso en fotocopiadoras, impresoras láser e inkjet. Formato Din A4 (medida de la etiqueta:105x37mm/16 etiquetas por hoja). (Paquete de 100 hojas) DISNAK O EQUIVALENTE</t>
  </si>
  <si>
    <t>LOTE 1: PAPEL</t>
  </si>
  <si>
    <t>MARCA OFERTADA EMPRESA 04</t>
  </si>
  <si>
    <t>MODELO OFERTADO EMPRESA 04</t>
  </si>
  <si>
    <t>SUBTOTAL EMPRESA 04</t>
  </si>
  <si>
    <t>PORCENTAJES-4</t>
  </si>
  <si>
    <t>ENVASE OFERTADO EMPRESA 04</t>
  </si>
  <si>
    <t>ENVASE OFERTADO EMPRESA 03</t>
  </si>
  <si>
    <t>ENVASE OFERTADO EMPRESA 01</t>
  </si>
  <si>
    <t>PRECIO UNITARIO EMPRESA 03</t>
  </si>
  <si>
    <t>PRECIO UNITARIO EMPRESA 01</t>
  </si>
  <si>
    <t>PRECIO UNITARIO EMPRESA 04</t>
  </si>
  <si>
    <t>MARCA OFERTADA EMPRESA 02</t>
  </si>
  <si>
    <t>MODELO OFERTADO EMPRESA 02</t>
  </si>
  <si>
    <t>ENVASE OFERTADO EMPRESA 02</t>
  </si>
  <si>
    <t>PRECIO UNITARIO EMPRESA 02</t>
  </si>
  <si>
    <t>SUBTOTAL EMPRESA 02</t>
  </si>
  <si>
    <t>enero</t>
  </si>
  <si>
    <t>SUMINISTROS INTEGRALES GRANDA XXI SLL</t>
  </si>
  <si>
    <t>DISNAK</t>
  </si>
  <si>
    <t>NAVIGATOR</t>
  </si>
  <si>
    <t>NVC1200057</t>
  </si>
  <si>
    <t>CLAIRE FONTAINE DCP</t>
  </si>
  <si>
    <t>1807C</t>
  </si>
  <si>
    <t>IMAGE DIGICOLOR</t>
  </si>
  <si>
    <t>R625001045</t>
  </si>
  <si>
    <t>COPYSTAR</t>
  </si>
  <si>
    <t>TROPHEE</t>
  </si>
  <si>
    <t>1252C</t>
  </si>
  <si>
    <t>Nº1</t>
  </si>
  <si>
    <t>DK210297</t>
  </si>
  <si>
    <t>DK210148</t>
  </si>
  <si>
    <t>DK10548</t>
  </si>
  <si>
    <t>DK105148</t>
  </si>
  <si>
    <t>DK10574</t>
  </si>
  <si>
    <t>DK10537</t>
  </si>
  <si>
    <t>MULTI3</t>
  </si>
  <si>
    <t>DK4825</t>
  </si>
  <si>
    <t>DK3821</t>
  </si>
  <si>
    <t>DK7030</t>
  </si>
  <si>
    <t>DK7037</t>
  </si>
  <si>
    <t>DK7042</t>
  </si>
  <si>
    <t>DK10529</t>
  </si>
  <si>
    <t>DK10535</t>
  </si>
  <si>
    <t>KALAMAZOO PRODUCTOS DE OFICINA S.L.U.</t>
  </si>
  <si>
    <t>RAJA</t>
  </si>
  <si>
    <t>COPY</t>
  </si>
  <si>
    <t>NAVIGATOR COLOUR DOCUMENTS</t>
  </si>
  <si>
    <t>HP COLOR CHOICE</t>
  </si>
  <si>
    <t>RAJA COPY PAPEL</t>
  </si>
  <si>
    <t>Q-CONNET</t>
  </si>
  <si>
    <t>PAPEL COLOR CREMA A3</t>
  </si>
  <si>
    <t>STEINBEIS CLASSIC WHITE</t>
  </si>
  <si>
    <t>ETIQUETAS MULTIUSO PERMANENTES</t>
  </si>
  <si>
    <t>1271 ETIQUETAS MULTIUSO</t>
  </si>
  <si>
    <t>1299 ETIQUETAS MULTIUSO</t>
  </si>
  <si>
    <t>1287 ETIQUETAS MULTIUSO</t>
  </si>
  <si>
    <t>CLARIN LIBRERÍA Y PAPELERÍA S.L.</t>
  </si>
  <si>
    <t>MATTIO</t>
  </si>
  <si>
    <t>A4/80grs</t>
  </si>
  <si>
    <t>120 grs</t>
  </si>
  <si>
    <t xml:space="preserve">COORCOPY </t>
  </si>
  <si>
    <t>CC-200-A4</t>
  </si>
  <si>
    <t>CLAIRE FONTAINE</t>
  </si>
  <si>
    <t>6871C</t>
  </si>
  <si>
    <t>ECO</t>
  </si>
  <si>
    <t>A3/80 grs</t>
  </si>
  <si>
    <t>KF18003</t>
  </si>
  <si>
    <t>MTT7040101</t>
  </si>
  <si>
    <t>MTT7040105</t>
  </si>
  <si>
    <t>MTT7040117</t>
  </si>
  <si>
    <t>MTT7040104</t>
  </si>
  <si>
    <t>MTT7040111</t>
  </si>
  <si>
    <t>MTT7040102</t>
  </si>
  <si>
    <t>MTT7040106</t>
  </si>
  <si>
    <t>MTT7040116</t>
  </si>
  <si>
    <t>MATT7040113</t>
  </si>
  <si>
    <t>MATT7040118</t>
  </si>
  <si>
    <t>MATT7040103</t>
  </si>
  <si>
    <t>MATT7040114</t>
  </si>
  <si>
    <t>MATT7040107</t>
  </si>
  <si>
    <t>MATT7040109</t>
  </si>
  <si>
    <t>MULTI3 DE APLI</t>
  </si>
  <si>
    <t>COMERCIAL MANUEL URONES S.L.</t>
  </si>
  <si>
    <t>ZCOPY</t>
  </si>
  <si>
    <t>A4/80</t>
  </si>
  <si>
    <t>NCD1200057</t>
  </si>
  <si>
    <t>Papel multiusos (fotocopiadora, impresora) DIN A4, 200grs. (Paquete de 250 uds) CLAIR FOTAINE O EQUIVALENTE</t>
  </si>
  <si>
    <t>Papel multiusos (fotocopiadora, impresora) DIN A4, 250grs. (Paquete de 250 uds) CLAIR FONTAINE O EQUIVALENTE</t>
  </si>
  <si>
    <t>Papel multiusos (fotocopiadora, impresora..) DIN A3, 80grs. (Paquete de 500 uds) COPYSTAR O EQUIVALENTE</t>
  </si>
  <si>
    <t>Papel multiusos (fotocopiadora, impresora ) 100% reciclado DIN A4, 80grs. (Paquete de 500 uds) STEINBEIS O EQUIVALENTE</t>
  </si>
  <si>
    <t>Papel multiusos (fotocopiadora, impresora..) 100 %reciclado DIN A3, 80grs. (Paquete de 500 uds) STEINBEIS O EQUIVALENTE</t>
  </si>
  <si>
    <t>Etiquetas blancas autoadhesivas. Aptas para su uso en fotocopiadoras, impresoras láser e inkjet. Formato Din A4 (medida de la etiqueta: 70x35mm/24 etiquetas por hoja). (Paquete de 100 hojas) APLI O EQUIVALENTE</t>
  </si>
  <si>
    <t>Etiquetas blancas autoadhesivas. Aptas para su uso en fotocopiadoras, impresoras láser e inkjet. Formato Din A4 (medida de la etiqueta:105x29mm/20 etiquetas por hoja). (Paquete de 100 hojas) APLI O EQUIVALENTE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</si>
</sst>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0"/>
      <color indexed="55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name val="Open Sans"/>
      <family val="2"/>
    </font>
    <font>
      <sz val="7"/>
      <color rgb="FF000000"/>
      <name val="Open Sans"/>
      <family val="2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rgb="FF000000"/>
      <name val="Tahoma"/>
      <family val="2"/>
    </font>
    <font>
      <sz val="6"/>
      <color rgb="FF000000"/>
      <name val="Tahoma"/>
      <family val="2"/>
    </font>
    <font>
      <sz val="14"/>
      <color theme="1"/>
      <name val="Arial Black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61" fillId="38" borderId="0" applyNumberFormat="0" applyBorder="0" applyAlignment="0" applyProtection="0"/>
    <xf numFmtId="0" fontId="1" fillId="3" borderId="0" applyNumberFormat="0" applyBorder="0" applyAlignment="0" applyProtection="0"/>
    <xf numFmtId="0" fontId="61" fillId="39" borderId="0" applyNumberFormat="0" applyBorder="0" applyAlignment="0" applyProtection="0"/>
    <xf numFmtId="0" fontId="1" fillId="4" borderId="0" applyNumberFormat="0" applyBorder="0" applyAlignment="0" applyProtection="0"/>
    <xf numFmtId="0" fontId="61" fillId="40" borderId="0" applyNumberFormat="0" applyBorder="0" applyAlignment="0" applyProtection="0"/>
    <xf numFmtId="0" fontId="1" fillId="5" borderId="0" applyNumberFormat="0" applyBorder="0" applyAlignment="0" applyProtection="0"/>
    <xf numFmtId="0" fontId="61" fillId="41" borderId="0" applyNumberFormat="0" applyBorder="0" applyAlignment="0" applyProtection="0"/>
    <xf numFmtId="0" fontId="1" fillId="6" borderId="0" applyNumberFormat="0" applyBorder="0" applyAlignment="0" applyProtection="0"/>
    <xf numFmtId="0" fontId="61" fillId="42" borderId="0" applyNumberFormat="0" applyBorder="0" applyAlignment="0" applyProtection="0"/>
    <xf numFmtId="0" fontId="1" fillId="7" borderId="0" applyNumberFormat="0" applyBorder="0" applyAlignment="0" applyProtection="0"/>
    <xf numFmtId="0" fontId="61" fillId="43" borderId="0" applyNumberFormat="0" applyBorder="0" applyAlignment="0" applyProtection="0"/>
    <xf numFmtId="0" fontId="1" fillId="8" borderId="0" applyNumberFormat="0" applyBorder="0" applyAlignment="0" applyProtection="0"/>
    <xf numFmtId="0" fontId="61" fillId="44" borderId="0" applyNumberFormat="0" applyBorder="0" applyAlignment="0" applyProtection="0"/>
    <xf numFmtId="0" fontId="1" fillId="9" borderId="0" applyNumberFormat="0" applyBorder="0" applyAlignment="0" applyProtection="0"/>
    <xf numFmtId="0" fontId="61" fillId="45" borderId="0" applyNumberFormat="0" applyBorder="0" applyAlignment="0" applyProtection="0"/>
    <xf numFmtId="0" fontId="1" fillId="10" borderId="0" applyNumberFormat="0" applyBorder="0" applyAlignment="0" applyProtection="0"/>
    <xf numFmtId="0" fontId="61" fillId="46" borderId="0" applyNumberFormat="0" applyBorder="0" applyAlignment="0" applyProtection="0"/>
    <xf numFmtId="0" fontId="1" fillId="5" borderId="0" applyNumberFormat="0" applyBorder="0" applyAlignment="0" applyProtection="0"/>
    <xf numFmtId="0" fontId="61" fillId="47" borderId="0" applyNumberFormat="0" applyBorder="0" applyAlignment="0" applyProtection="0"/>
    <xf numFmtId="0" fontId="1" fillId="8" borderId="0" applyNumberFormat="0" applyBorder="0" applyAlignment="0" applyProtection="0"/>
    <xf numFmtId="0" fontId="61" fillId="48" borderId="0" applyNumberFormat="0" applyBorder="0" applyAlignment="0" applyProtection="0"/>
    <xf numFmtId="0" fontId="1" fillId="11" borderId="0" applyNumberFormat="0" applyBorder="0" applyAlignment="0" applyProtection="0"/>
    <xf numFmtId="0" fontId="61" fillId="49" borderId="0" applyNumberFormat="0" applyBorder="0" applyAlignment="0" applyProtection="0"/>
    <xf numFmtId="0" fontId="45" fillId="12" borderId="0" applyNumberFormat="0" applyBorder="0" applyAlignment="0" applyProtection="0"/>
    <xf numFmtId="0" fontId="62" fillId="50" borderId="0" applyNumberFormat="0" applyBorder="0" applyAlignment="0" applyProtection="0"/>
    <xf numFmtId="0" fontId="45" fillId="9" borderId="0" applyNumberFormat="0" applyBorder="0" applyAlignment="0" applyProtection="0"/>
    <xf numFmtId="0" fontId="62" fillId="51" borderId="0" applyNumberFormat="0" applyBorder="0" applyAlignment="0" applyProtection="0"/>
    <xf numFmtId="0" fontId="45" fillId="10" borderId="0" applyNumberFormat="0" applyBorder="0" applyAlignment="0" applyProtection="0"/>
    <xf numFmtId="0" fontId="62" fillId="52" borderId="0" applyNumberFormat="0" applyBorder="0" applyAlignment="0" applyProtection="0"/>
    <xf numFmtId="0" fontId="45" fillId="13" borderId="0" applyNumberFormat="0" applyBorder="0" applyAlignment="0" applyProtection="0"/>
    <xf numFmtId="0" fontId="62" fillId="53" borderId="0" applyNumberFormat="0" applyBorder="0" applyAlignment="0" applyProtection="0"/>
    <xf numFmtId="0" fontId="45" fillId="14" borderId="0" applyNumberFormat="0" applyBorder="0" applyAlignment="0" applyProtection="0"/>
    <xf numFmtId="0" fontId="62" fillId="54" borderId="0" applyNumberFormat="0" applyBorder="0" applyAlignment="0" applyProtection="0"/>
    <xf numFmtId="0" fontId="45" fillId="15" borderId="0" applyNumberFormat="0" applyBorder="0" applyAlignment="0" applyProtection="0"/>
    <xf numFmtId="0" fontId="62" fillId="55" borderId="0" applyNumberFormat="0" applyBorder="0" applyAlignment="0" applyProtection="0"/>
    <xf numFmtId="0" fontId="46" fillId="4" borderId="0" applyNumberFormat="0" applyBorder="0" applyAlignment="0" applyProtection="0"/>
    <xf numFmtId="0" fontId="63" fillId="56" borderId="0" applyNumberFormat="0" applyBorder="0" applyAlignment="0" applyProtection="0"/>
    <xf numFmtId="0" fontId="47" fillId="16" borderId="1" applyNumberFormat="0" applyAlignment="0" applyProtection="0"/>
    <xf numFmtId="0" fontId="64" fillId="57" borderId="72" applyNumberFormat="0" applyAlignment="0" applyProtection="0"/>
    <xf numFmtId="0" fontId="48" fillId="17" borderId="2" applyNumberFormat="0" applyAlignment="0" applyProtection="0"/>
    <xf numFmtId="0" fontId="65" fillId="58" borderId="73" applyNumberFormat="0" applyAlignment="0" applyProtection="0"/>
    <xf numFmtId="0" fontId="49" fillId="0" borderId="3" applyNumberFormat="0" applyFill="0" applyAlignment="0" applyProtection="0"/>
    <xf numFmtId="0" fontId="66" fillId="0" borderId="74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62" fillId="59" borderId="0" applyNumberFormat="0" applyBorder="0" applyAlignment="0" applyProtection="0"/>
    <xf numFmtId="0" fontId="45" fillId="19" borderId="0" applyNumberFormat="0" applyBorder="0" applyAlignment="0" applyProtection="0"/>
    <xf numFmtId="0" fontId="62" fillId="60" borderId="0" applyNumberFormat="0" applyBorder="0" applyAlignment="0" applyProtection="0"/>
    <xf numFmtId="0" fontId="45" fillId="20" borderId="0" applyNumberFormat="0" applyBorder="0" applyAlignment="0" applyProtection="0"/>
    <xf numFmtId="0" fontId="62" fillId="61" borderId="0" applyNumberFormat="0" applyBorder="0" applyAlignment="0" applyProtection="0"/>
    <xf numFmtId="0" fontId="45" fillId="13" borderId="0" applyNumberFormat="0" applyBorder="0" applyAlignment="0" applyProtection="0"/>
    <xf numFmtId="0" fontId="62" fillId="62" borderId="0" applyNumberFormat="0" applyBorder="0" applyAlignment="0" applyProtection="0"/>
    <xf numFmtId="0" fontId="45" fillId="14" borderId="0" applyNumberFormat="0" applyBorder="0" applyAlignment="0" applyProtection="0"/>
    <xf numFmtId="0" fontId="62" fillId="63" borderId="0" applyNumberFormat="0" applyBorder="0" applyAlignment="0" applyProtection="0"/>
    <xf numFmtId="0" fontId="45" fillId="21" borderId="0" applyNumberFormat="0" applyBorder="0" applyAlignment="0" applyProtection="0"/>
    <xf numFmtId="0" fontId="62" fillId="64" borderId="0" applyNumberFormat="0" applyBorder="0" applyAlignment="0" applyProtection="0"/>
    <xf numFmtId="0" fontId="51" fillId="7" borderId="1" applyNumberFormat="0" applyAlignment="0" applyProtection="0"/>
    <xf numFmtId="0" fontId="68" fillId="65" borderId="72" applyNumberFormat="0" applyAlignment="0" applyProtection="0"/>
    <xf numFmtId="0" fontId="52" fillId="3" borderId="0" applyNumberFormat="0" applyBorder="0" applyAlignment="0" applyProtection="0"/>
    <xf numFmtId="0" fontId="69" fillId="66" borderId="0" applyNumberFormat="0" applyBorder="0" applyAlignment="0" applyProtection="0"/>
    <xf numFmtId="0" fontId="53" fillId="22" borderId="0" applyNumberFormat="0" applyBorder="0" applyAlignment="0" applyProtection="0"/>
    <xf numFmtId="0" fontId="70" fillId="67" borderId="0" applyNumberFormat="0" applyBorder="0" applyAlignment="0" applyProtection="0"/>
    <xf numFmtId="0" fontId="11" fillId="0" borderId="0"/>
    <xf numFmtId="0" fontId="11" fillId="0" borderId="0"/>
    <xf numFmtId="0" fontId="60" fillId="0" borderId="0"/>
    <xf numFmtId="0" fontId="61" fillId="0" borderId="0"/>
    <xf numFmtId="0" fontId="61" fillId="0" borderId="0"/>
    <xf numFmtId="0" fontId="1" fillId="0" borderId="0"/>
    <xf numFmtId="0" fontId="1" fillId="23" borderId="4" applyNumberFormat="0" applyFont="0" applyAlignment="0" applyProtection="0"/>
    <xf numFmtId="0" fontId="61" fillId="68" borderId="75" applyNumberFormat="0" applyFont="0" applyAlignment="0" applyProtection="0"/>
    <xf numFmtId="0" fontId="54" fillId="16" borderId="5" applyNumberFormat="0" applyAlignment="0" applyProtection="0"/>
    <xf numFmtId="0" fontId="71" fillId="57" borderId="76" applyNumberFormat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8" fillId="0" borderId="6" applyNumberFormat="0" applyFill="0" applyAlignment="0" applyProtection="0"/>
    <xf numFmtId="0" fontId="75" fillId="0" borderId="77" applyNumberFormat="0" applyFill="0" applyAlignment="0" applyProtection="0"/>
    <xf numFmtId="0" fontId="59" fillId="0" borderId="7" applyNumberFormat="0" applyFill="0" applyAlignment="0" applyProtection="0"/>
    <xf numFmtId="0" fontId="76" fillId="0" borderId="78" applyNumberFormat="0" applyFill="0" applyAlignment="0" applyProtection="0"/>
    <xf numFmtId="0" fontId="50" fillId="0" borderId="8" applyNumberFormat="0" applyFill="0" applyAlignment="0" applyProtection="0"/>
    <xf numFmtId="0" fontId="67" fillId="0" borderId="79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77" fillId="0" borderId="80" applyNumberFormat="0" applyFill="0" applyAlignment="0" applyProtection="0"/>
    <xf numFmtId="44" fontId="61" fillId="0" borderId="0" applyFont="0" applyFill="0" applyBorder="0" applyAlignment="0" applyProtection="0"/>
    <xf numFmtId="0" fontId="11" fillId="0" borderId="0"/>
    <xf numFmtId="0" fontId="89" fillId="0" borderId="0"/>
  </cellStyleXfs>
  <cellXfs count="608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24" fillId="25" borderId="0" xfId="0" applyNumberFormat="1" applyFont="1" applyFill="1" applyBorder="1" applyAlignment="1">
      <alignment vertical="center"/>
    </xf>
    <xf numFmtId="49" fontId="24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6" fillId="0" borderId="11" xfId="0" applyNumberFormat="1" applyFont="1" applyBorder="1" applyAlignment="1">
      <alignment horizontal="center"/>
    </xf>
    <xf numFmtId="167" fontId="26" fillId="0" borderId="42" xfId="0" applyNumberFormat="1" applyFont="1" applyBorder="1" applyAlignment="1">
      <alignment horizontal="center"/>
    </xf>
    <xf numFmtId="167" fontId="26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5" fillId="0" borderId="11" xfId="0" applyNumberFormat="1" applyFont="1" applyBorder="1" applyAlignment="1">
      <alignment horizontal="center" vertical="center"/>
    </xf>
    <xf numFmtId="167" fontId="25" fillId="0" borderId="42" xfId="0" applyNumberFormat="1" applyFont="1" applyBorder="1" applyAlignment="1">
      <alignment horizontal="center" vertical="center"/>
    </xf>
    <xf numFmtId="167" fontId="25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1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59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2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8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8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8" fillId="0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7" fillId="69" borderId="21" xfId="0" applyFont="1" applyFill="1" applyBorder="1" applyAlignment="1">
      <alignment horizontal="center" vertical="center" wrapText="1"/>
    </xf>
    <xf numFmtId="167" fontId="77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7" fillId="0" borderId="0" xfId="0" applyNumberFormat="1" applyFont="1" applyAlignment="1">
      <alignment horizontal="center" vertical="center" wrapText="1"/>
    </xf>
    <xf numFmtId="4" fontId="28" fillId="0" borderId="21" xfId="68" applyNumberFormat="1" applyFont="1" applyBorder="1" applyAlignment="1">
      <alignment horizontal="center" vertical="center" wrapText="1"/>
    </xf>
    <xf numFmtId="4" fontId="28" fillId="37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2" fillId="27" borderId="21" xfId="70" applyFont="1" applyFill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7" fillId="0" borderId="21" xfId="0" applyFont="1" applyBorder="1" applyAlignment="1">
      <alignment horizontal="center" vertical="center" wrapText="1"/>
    </xf>
    <xf numFmtId="17" fontId="77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2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8" fillId="0" borderId="22" xfId="68" applyNumberFormat="1" applyFont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8" fillId="0" borderId="52" xfId="68" applyNumberFormat="1" applyFont="1" applyBorder="1" applyAlignment="1">
      <alignment horizontal="center" vertical="center" wrapText="1"/>
    </xf>
    <xf numFmtId="2" fontId="28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49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8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8" fillId="0" borderId="50" xfId="68" applyNumberFormat="1" applyFont="1" applyBorder="1" applyAlignment="1">
      <alignment horizontal="center" vertical="center" wrapText="1"/>
    </xf>
    <xf numFmtId="2" fontId="28" fillId="0" borderId="67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3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8" xfId="69" applyNumberFormat="1" applyFont="1" applyFill="1" applyBorder="1" applyAlignment="1">
      <alignment horizontal="center" vertical="center" wrapText="1"/>
    </xf>
    <xf numFmtId="167" fontId="6" fillId="29" borderId="49" xfId="69" applyNumberFormat="1" applyFont="1" applyFill="1" applyBorder="1" applyAlignment="1">
      <alignment horizontal="center" vertical="center" wrapText="1"/>
    </xf>
    <xf numFmtId="4" fontId="28" fillId="0" borderId="22" xfId="68" applyNumberFormat="1" applyFont="1" applyBorder="1" applyAlignment="1">
      <alignment horizontal="center" vertical="center" wrapText="1"/>
    </xf>
    <xf numFmtId="4" fontId="28" fillId="0" borderId="52" xfId="68" applyNumberFormat="1" applyFont="1" applyBorder="1" applyAlignment="1">
      <alignment horizontal="center" vertical="center" wrapText="1"/>
    </xf>
    <xf numFmtId="4" fontId="28" fillId="0" borderId="35" xfId="68" applyNumberFormat="1" applyFont="1" applyBorder="1" applyAlignment="1">
      <alignment horizontal="center" vertical="center" wrapText="1"/>
    </xf>
    <xf numFmtId="2" fontId="0" fillId="0" borderId="53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3" fillId="0" borderId="0" xfId="0" applyNumberFormat="1" applyFont="1" applyAlignment="1" applyProtection="1">
      <alignment horizontal="center"/>
    </xf>
    <xf numFmtId="0" fontId="40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5" fillId="27" borderId="51" xfId="0" applyNumberFormat="1" applyFont="1" applyFill="1" applyBorder="1" applyAlignment="1" applyProtection="1">
      <alignment horizontal="left" vertical="center"/>
    </xf>
    <xf numFmtId="0" fontId="41" fillId="27" borderId="41" xfId="0" applyNumberFormat="1" applyFont="1" applyFill="1" applyBorder="1" applyAlignment="1" applyProtection="1">
      <alignment horizontal="center" vertical="center"/>
    </xf>
    <xf numFmtId="0" fontId="26" fillId="27" borderId="41" xfId="0" applyFont="1" applyFill="1" applyBorder="1" applyAlignment="1" applyProtection="1">
      <alignment horizontal="center" vertical="center"/>
    </xf>
    <xf numFmtId="0" fontId="26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3" fillId="27" borderId="41" xfId="0" applyNumberFormat="1" applyFont="1" applyFill="1" applyBorder="1" applyAlignment="1" applyProtection="1">
      <alignment horizontal="center"/>
    </xf>
    <xf numFmtId="0" fontId="40" fillId="27" borderId="29" xfId="0" applyNumberFormat="1" applyFont="1" applyFill="1" applyBorder="1" applyAlignment="1" applyProtection="1">
      <alignment horizontal="center"/>
    </xf>
    <xf numFmtId="0" fontId="31" fillId="36" borderId="51" xfId="0" applyNumberFormat="1" applyFont="1" applyFill="1" applyBorder="1" applyAlignment="1" applyProtection="1">
      <alignment horizontal="left" vertical="center"/>
    </xf>
    <xf numFmtId="0" fontId="41" fillId="36" borderId="41" xfId="0" applyNumberFormat="1" applyFont="1" applyFill="1" applyBorder="1" applyAlignment="1" applyProtection="1">
      <alignment horizontal="center" vertical="center" wrapText="1"/>
    </xf>
    <xf numFmtId="0" fontId="26" fillId="36" borderId="51" xfId="0" applyFont="1" applyFill="1" applyBorder="1" applyAlignment="1" applyProtection="1">
      <alignment horizontal="center" vertical="center" wrapText="1"/>
    </xf>
    <xf numFmtId="0" fontId="26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6" fillId="36" borderId="41" xfId="0" applyNumberFormat="1" applyFont="1" applyFill="1" applyBorder="1" applyAlignment="1" applyProtection="1">
      <alignment horizontal="center" vertical="center"/>
    </xf>
    <xf numFmtId="167" fontId="26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41" fillId="0" borderId="17" xfId="0" applyNumberFormat="1" applyFont="1" applyBorder="1" applyAlignment="1" applyProtection="1">
      <alignment horizontal="center" vertical="center" wrapText="1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center" wrapText="1"/>
    </xf>
    <xf numFmtId="0" fontId="0" fillId="0" borderId="58" xfId="0" applyNumberFormat="1" applyBorder="1" applyAlignment="1" applyProtection="1">
      <alignment horizontal="left" vertical="center"/>
    </xf>
    <xf numFmtId="0" fontId="41" fillId="0" borderId="0" xfId="0" applyNumberFormat="1" applyFont="1" applyBorder="1" applyAlignment="1" applyProtection="1">
      <alignment horizontal="center" vertical="center" wrapText="1"/>
    </xf>
    <xf numFmtId="0" fontId="26" fillId="0" borderId="58" xfId="0" applyFont="1" applyBorder="1" applyAlignment="1" applyProtection="1">
      <alignment horizontal="center" vertical="center" wrapText="1"/>
    </xf>
    <xf numFmtId="0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31" fillId="0" borderId="0" xfId="0" applyNumberFormat="1" applyFont="1" applyAlignment="1" applyProtection="1">
      <alignment horizontal="left" vertical="center"/>
    </xf>
    <xf numFmtId="0" fontId="23" fillId="0" borderId="0" xfId="0" applyNumberFormat="1" applyFont="1" applyAlignment="1" applyProtection="1">
      <alignment horizontal="left" wrapText="1"/>
    </xf>
    <xf numFmtId="0" fontId="23" fillId="0" borderId="0" xfId="0" applyNumberFormat="1" applyFont="1" applyAlignment="1" applyProtection="1">
      <alignment horizontal="center" wrapText="1"/>
    </xf>
    <xf numFmtId="0" fontId="28" fillId="0" borderId="0" xfId="0" applyFont="1" applyAlignment="1" applyProtection="1"/>
    <xf numFmtId="0" fontId="40" fillId="0" borderId="0" xfId="0" applyNumberFormat="1" applyFont="1" applyAlignment="1" applyProtection="1">
      <alignment horizontal="center" wrapText="1"/>
    </xf>
    <xf numFmtId="0" fontId="38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41" fillId="0" borderId="0" xfId="0" applyFont="1" applyAlignment="1" applyProtection="1">
      <alignment horizontal="center" wrapText="1"/>
    </xf>
    <xf numFmtId="0" fontId="23" fillId="0" borderId="0" xfId="0" applyNumberFormat="1" applyFont="1" applyBorder="1" applyAlignment="1" applyProtection="1">
      <alignment horizontal="center" wrapText="1"/>
    </xf>
    <xf numFmtId="167" fontId="23" fillId="0" borderId="0" xfId="0" applyNumberFormat="1" applyFont="1" applyBorder="1" applyAlignment="1" applyProtection="1">
      <alignment horizontal="center" wrapText="1"/>
    </xf>
    <xf numFmtId="0" fontId="31" fillId="0" borderId="11" xfId="0" applyFont="1" applyBorder="1" applyAlignment="1" applyProtection="1">
      <alignment horizontal="center" vertical="center" wrapText="1"/>
    </xf>
    <xf numFmtId="166" fontId="31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7" fillId="0" borderId="14" xfId="0" applyNumberFormat="1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</xf>
    <xf numFmtId="0" fontId="39" fillId="0" borderId="14" xfId="0" applyNumberFormat="1" applyFont="1" applyBorder="1" applyAlignment="1" applyProtection="1">
      <alignment horizontal="center" vertical="center"/>
    </xf>
    <xf numFmtId="167" fontId="31" fillId="0" borderId="14" xfId="0" applyNumberFormat="1" applyFont="1" applyBorder="1" applyAlignment="1" applyProtection="1">
      <alignment horizontal="center" vertical="center"/>
    </xf>
    <xf numFmtId="165" fontId="42" fillId="0" borderId="61" xfId="0" applyNumberFormat="1" applyFont="1" applyBorder="1" applyAlignment="1" applyProtection="1">
      <alignment horizontal="right" vertical="center"/>
    </xf>
    <xf numFmtId="0" fontId="39" fillId="0" borderId="15" xfId="0" applyFont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27" fillId="0" borderId="17" xfId="0" applyNumberFormat="1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7" xfId="0" applyNumberFormat="1" applyFont="1" applyBorder="1" applyAlignment="1" applyProtection="1">
      <alignment horizontal="center" vertical="center"/>
    </xf>
    <xf numFmtId="167" fontId="31" fillId="0" borderId="17" xfId="0" applyNumberFormat="1" applyFont="1" applyBorder="1" applyAlignment="1" applyProtection="1">
      <alignment horizontal="center" vertical="center"/>
    </xf>
    <xf numFmtId="0" fontId="42" fillId="0" borderId="59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7" fillId="0" borderId="0" xfId="0" applyNumberFormat="1" applyFont="1" applyAlignment="1" applyProtection="1">
      <alignment horizontal="center" vertical="center" wrapText="1"/>
    </xf>
    <xf numFmtId="166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7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7" fillId="0" borderId="0" xfId="0" applyNumberFormat="1" applyFont="1" applyBorder="1" applyAlignment="1" applyProtection="1">
      <alignment horizontal="center" vertical="center" wrapText="1"/>
    </xf>
    <xf numFmtId="166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7" fillId="0" borderId="0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left" vertical="center" wrapText="1"/>
    </xf>
    <xf numFmtId="0" fontId="0" fillId="0" borderId="57" xfId="0" applyNumberFormat="1" applyFont="1" applyBorder="1" applyAlignment="1" applyProtection="1">
      <alignment horizontal="center" vertical="center"/>
    </xf>
    <xf numFmtId="0" fontId="27" fillId="0" borderId="57" xfId="0" applyNumberFormat="1" applyFont="1" applyBorder="1" applyAlignment="1" applyProtection="1">
      <alignment horizontal="center" vertical="center" wrapText="1"/>
    </xf>
    <xf numFmtId="166" fontId="26" fillId="0" borderId="57" xfId="0" applyNumberFormat="1" applyFont="1" applyBorder="1" applyAlignment="1" applyProtection="1">
      <alignment horizontal="center" vertical="center" wrapText="1"/>
    </xf>
    <xf numFmtId="0" fontId="26" fillId="0" borderId="57" xfId="0" applyNumberFormat="1" applyFont="1" applyBorder="1" applyAlignment="1" applyProtection="1">
      <alignment horizontal="center" vertical="center" wrapText="1"/>
    </xf>
    <xf numFmtId="167" fontId="0" fillId="0" borderId="57" xfId="0" applyNumberFormat="1" applyFont="1" applyBorder="1" applyAlignment="1" applyProtection="1">
      <alignment horizontal="center" vertical="center" wrapText="1"/>
    </xf>
    <xf numFmtId="167" fontId="27" fillId="0" borderId="57" xfId="0" applyNumberFormat="1" applyFont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wrapText="1"/>
    </xf>
    <xf numFmtId="0" fontId="0" fillId="0" borderId="0" xfId="0" applyBorder="1" applyProtection="1"/>
    <xf numFmtId="0" fontId="78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Protection="1"/>
    <xf numFmtId="0" fontId="77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33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167" fontId="4" fillId="33" borderId="23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5" fontId="0" fillId="0" borderId="0" xfId="0" applyNumberFormat="1" applyBorder="1" applyProtection="1"/>
    <xf numFmtId="0" fontId="22" fillId="0" borderId="12" xfId="0" applyNumberFormat="1" applyFon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22" fillId="0" borderId="12" xfId="0" applyFont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2" fillId="0" borderId="45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" fontId="22" fillId="0" borderId="46" xfId="0" applyNumberFormat="1" applyFont="1" applyBorder="1" applyAlignment="1" applyProtection="1">
      <alignment horizontal="center" vertical="center"/>
    </xf>
    <xf numFmtId="0" fontId="0" fillId="0" borderId="47" xfId="0" applyNumberFormat="1" applyBorder="1" applyAlignment="1" applyProtection="1">
      <alignment horizontal="center" vertical="center"/>
    </xf>
    <xf numFmtId="167" fontId="0" fillId="0" borderId="44" xfId="0" applyNumberFormat="1" applyBorder="1" applyAlignment="1" applyProtection="1">
      <alignment vertical="center"/>
    </xf>
    <xf numFmtId="170" fontId="0" fillId="0" borderId="0" xfId="0" applyNumberFormat="1" applyProtection="1"/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vertical="center" wrapText="1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wrapText="1"/>
    </xf>
    <xf numFmtId="167" fontId="23" fillId="0" borderId="0" xfId="0" applyNumberFormat="1" applyFont="1" applyBorder="1" applyAlignment="1" applyProtection="1">
      <alignment horizontal="center"/>
    </xf>
    <xf numFmtId="0" fontId="23" fillId="0" borderId="0" xfId="0" applyNumberFormat="1" applyFont="1" applyAlignment="1" applyProtection="1">
      <alignment horizontal="left"/>
    </xf>
    <xf numFmtId="0" fontId="23" fillId="0" borderId="0" xfId="0" applyNumberFormat="1" applyFont="1" applyAlignment="1" applyProtection="1">
      <alignment horizontal="center"/>
    </xf>
    <xf numFmtId="0" fontId="28" fillId="0" borderId="0" xfId="0" applyFont="1" applyAlignment="1" applyProtection="1">
      <alignment wrapText="1"/>
    </xf>
    <xf numFmtId="164" fontId="31" fillId="0" borderId="13" xfId="0" applyNumberFormat="1" applyFont="1" applyBorder="1" applyAlignment="1" applyProtection="1">
      <alignment horizontal="left"/>
    </xf>
    <xf numFmtId="0" fontId="31" fillId="0" borderId="14" xfId="0" applyFont="1" applyBorder="1" applyAlignment="1" applyProtection="1">
      <alignment horizontal="center"/>
    </xf>
    <xf numFmtId="0" fontId="39" fillId="0" borderId="61" xfId="0" applyFont="1" applyFill="1" applyBorder="1" applyProtection="1"/>
    <xf numFmtId="0" fontId="31" fillId="34" borderId="14" xfId="0" applyNumberFormat="1" applyFont="1" applyFill="1" applyBorder="1" applyAlignment="1" applyProtection="1">
      <alignment wrapText="1"/>
    </xf>
    <xf numFmtId="167" fontId="31" fillId="34" borderId="14" xfId="0" applyNumberFormat="1" applyFont="1" applyFill="1" applyBorder="1" applyAlignment="1" applyProtection="1">
      <alignment horizontal="center" vertical="center"/>
    </xf>
    <xf numFmtId="167" fontId="39" fillId="34" borderId="6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56" xfId="0" applyBorder="1" applyAlignment="1" applyProtection="1">
      <alignment horizontal="left"/>
    </xf>
    <xf numFmtId="0" fontId="0" fillId="0" borderId="57" xfId="0" applyBorder="1" applyAlignment="1" applyProtection="1">
      <alignment horizontal="center"/>
    </xf>
    <xf numFmtId="0" fontId="39" fillId="0" borderId="24" xfId="0" applyFont="1" applyFill="1" applyBorder="1" applyProtection="1"/>
    <xf numFmtId="0" fontId="13" fillId="34" borderId="57" xfId="0" applyNumberFormat="1" applyFont="1" applyFill="1" applyBorder="1" applyAlignment="1" applyProtection="1">
      <alignment wrapText="1"/>
    </xf>
    <xf numFmtId="164" fontId="32" fillId="0" borderId="12" xfId="0" applyNumberFormat="1" applyFont="1" applyBorder="1" applyAlignment="1" applyProtection="1">
      <alignment horizontal="left" wrapText="1"/>
    </xf>
    <xf numFmtId="0" fontId="31" fillId="0" borderId="58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center"/>
    </xf>
    <xf numFmtId="0" fontId="39" fillId="0" borderId="60" xfId="0" applyFont="1" applyFill="1" applyBorder="1" applyProtection="1"/>
    <xf numFmtId="0" fontId="31" fillId="34" borderId="0" xfId="0" applyNumberFormat="1" applyFont="1" applyFill="1" applyBorder="1" applyAlignment="1" applyProtection="1">
      <alignment wrapText="1"/>
    </xf>
    <xf numFmtId="0" fontId="31" fillId="0" borderId="16" xfId="0" applyFont="1" applyBorder="1" applyAlignment="1" applyProtection="1">
      <alignment horizontal="left"/>
    </xf>
    <xf numFmtId="0" fontId="31" fillId="0" borderId="17" xfId="0" applyFont="1" applyBorder="1" applyAlignment="1" applyProtection="1">
      <alignment horizontal="center"/>
    </xf>
    <xf numFmtId="0" fontId="39" fillId="0" borderId="59" xfId="0" applyFont="1" applyFill="1" applyBorder="1" applyProtection="1"/>
    <xf numFmtId="0" fontId="31" fillId="34" borderId="17" xfId="0" applyNumberFormat="1" applyFont="1" applyFill="1" applyBorder="1" applyAlignment="1" applyProtection="1">
      <alignment wrapText="1"/>
    </xf>
    <xf numFmtId="0" fontId="23" fillId="0" borderId="10" xfId="0" applyNumberFormat="1" applyFont="1" applyBorder="1" applyAlignment="1" applyProtection="1">
      <alignment horizontal="left"/>
    </xf>
    <xf numFmtId="0" fontId="23" fillId="0" borderId="10" xfId="0" applyNumberFormat="1" applyFont="1" applyBorder="1" applyAlignment="1" applyProtection="1">
      <alignment horizontal="center"/>
    </xf>
    <xf numFmtId="0" fontId="43" fillId="0" borderId="1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left" wrapText="1"/>
    </xf>
    <xf numFmtId="0" fontId="23" fillId="0" borderId="0" xfId="0" applyFont="1" applyBorder="1" applyAlignment="1" applyProtection="1">
      <alignment horizontal="center"/>
    </xf>
    <xf numFmtId="0" fontId="39" fillId="0" borderId="0" xfId="0" applyFont="1" applyBorder="1" applyProtection="1"/>
    <xf numFmtId="0" fontId="28" fillId="0" borderId="0" xfId="0" applyFon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18" fillId="26" borderId="63" xfId="0" applyFont="1" applyFill="1" applyBorder="1" applyAlignment="1" applyProtection="1">
      <alignment horizontal="left" vertical="center"/>
    </xf>
    <xf numFmtId="0" fontId="4" fillId="26" borderId="64" xfId="0" applyFont="1" applyFill="1" applyBorder="1" applyAlignment="1" applyProtection="1">
      <alignment horizontal="left" vertical="center" wrapText="1"/>
    </xf>
    <xf numFmtId="0" fontId="3" fillId="26" borderId="64" xfId="0" applyFont="1" applyFill="1" applyBorder="1" applyAlignment="1" applyProtection="1">
      <alignment horizontal="left" vertical="center" wrapText="1"/>
    </xf>
    <xf numFmtId="4" fontId="3" fillId="26" borderId="64" xfId="0" applyNumberFormat="1" applyFont="1" applyFill="1" applyBorder="1" applyAlignment="1" applyProtection="1">
      <alignment horizontal="left" vertical="center" wrapText="1"/>
    </xf>
    <xf numFmtId="0" fontId="3" fillId="26" borderId="64" xfId="0" applyNumberFormat="1" applyFont="1" applyFill="1" applyBorder="1" applyAlignment="1" applyProtection="1">
      <alignment horizontal="left" vertical="center" wrapText="1"/>
    </xf>
    <xf numFmtId="167" fontId="18" fillId="26" borderId="66" xfId="0" applyNumberFormat="1" applyFont="1" applyFill="1" applyBorder="1" applyAlignment="1" applyProtection="1">
      <alignment horizontal="right" vertical="center"/>
    </xf>
    <xf numFmtId="167" fontId="18" fillId="26" borderId="64" xfId="0" applyNumberFormat="1" applyFont="1" applyFill="1" applyBorder="1" applyAlignment="1" applyProtection="1">
      <alignment horizontal="right" vertical="center"/>
    </xf>
    <xf numFmtId="0" fontId="4" fillId="26" borderId="65" xfId="0" applyFont="1" applyFill="1" applyBorder="1" applyAlignment="1" applyProtection="1">
      <alignment horizontal="right" vertical="center"/>
    </xf>
    <xf numFmtId="165" fontId="30" fillId="0" borderId="55" xfId="0" applyNumberFormat="1" applyFont="1" applyBorder="1" applyAlignment="1" applyProtection="1">
      <alignment horizontal="center" vertical="center" wrapText="1"/>
    </xf>
    <xf numFmtId="0" fontId="34" fillId="0" borderId="68" xfId="0" applyFont="1" applyBorder="1" applyAlignment="1" applyProtection="1">
      <alignment horizontal="center" vertical="center" wrapText="1"/>
    </xf>
    <xf numFmtId="0" fontId="79" fillId="7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wrapText="1"/>
    </xf>
    <xf numFmtId="0" fontId="3" fillId="26" borderId="64" xfId="0" applyFont="1" applyFill="1" applyBorder="1" applyAlignment="1" applyProtection="1">
      <alignment horizontal="center" vertical="center" wrapText="1"/>
    </xf>
    <xf numFmtId="2" fontId="77" fillId="0" borderId="0" xfId="0" applyNumberFormat="1" applyFont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center" vertical="center"/>
    </xf>
    <xf numFmtId="167" fontId="23" fillId="0" borderId="0" xfId="0" applyNumberFormat="1" applyFont="1" applyAlignment="1" applyProtection="1">
      <alignment horizontal="center" vertical="center"/>
    </xf>
    <xf numFmtId="4" fontId="23" fillId="0" borderId="10" xfId="0" applyNumberFormat="1" applyFont="1" applyBorder="1" applyAlignment="1" applyProtection="1">
      <alignment horizontal="center" vertical="center"/>
    </xf>
    <xf numFmtId="0" fontId="23" fillId="0" borderId="10" xfId="0" applyNumberFormat="1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horizontal="center" vertical="center"/>
    </xf>
    <xf numFmtId="167" fontId="23" fillId="0" borderId="0" xfId="0" applyNumberFormat="1" applyFont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 wrapText="1"/>
    </xf>
    <xf numFmtId="0" fontId="38" fillId="0" borderId="0" xfId="0" applyNumberFormat="1" applyFont="1" applyBorder="1" applyAlignment="1" applyProtection="1">
      <alignment horizontal="center" vertical="center"/>
    </xf>
    <xf numFmtId="10" fontId="31" fillId="34" borderId="14" xfId="0" applyNumberFormat="1" applyFont="1" applyFill="1" applyBorder="1" applyAlignment="1" applyProtection="1">
      <alignment horizontal="center" vertical="center"/>
    </xf>
    <xf numFmtId="167" fontId="13" fillId="34" borderId="57" xfId="0" applyNumberFormat="1" applyFont="1" applyFill="1" applyBorder="1" applyAlignment="1" applyProtection="1">
      <alignment horizontal="center" vertical="center"/>
    </xf>
    <xf numFmtId="10" fontId="13" fillId="34" borderId="57" xfId="0" applyNumberFormat="1" applyFont="1" applyFill="1" applyBorder="1" applyAlignment="1" applyProtection="1">
      <alignment horizontal="center" vertical="center"/>
    </xf>
    <xf numFmtId="167" fontId="13" fillId="34" borderId="24" xfId="0" applyNumberFormat="1" applyFont="1" applyFill="1" applyBorder="1" applyAlignment="1" applyProtection="1">
      <alignment horizontal="right" vertical="center"/>
    </xf>
    <xf numFmtId="167" fontId="31" fillId="34" borderId="0" xfId="0" applyNumberFormat="1" applyFont="1" applyFill="1" applyBorder="1" applyAlignment="1" applyProtection="1">
      <alignment horizontal="center" vertical="center"/>
    </xf>
    <xf numFmtId="10" fontId="31" fillId="34" borderId="0" xfId="0" applyNumberFormat="1" applyFont="1" applyFill="1" applyBorder="1" applyAlignment="1" applyProtection="1">
      <alignment horizontal="center" vertical="center"/>
    </xf>
    <xf numFmtId="167" fontId="39" fillId="34" borderId="60" xfId="0" applyNumberFormat="1" applyFont="1" applyFill="1" applyBorder="1" applyAlignment="1" applyProtection="1">
      <alignment horizontal="right" vertical="center"/>
    </xf>
    <xf numFmtId="167" fontId="31" fillId="34" borderId="17" xfId="0" applyNumberFormat="1" applyFont="1" applyFill="1" applyBorder="1" applyAlignment="1" applyProtection="1">
      <alignment horizontal="center" vertical="center"/>
    </xf>
    <xf numFmtId="10" fontId="31" fillId="34" borderId="17" xfId="0" applyNumberFormat="1" applyFont="1" applyFill="1" applyBorder="1" applyAlignment="1" applyProtection="1">
      <alignment horizontal="center" vertical="center"/>
    </xf>
    <xf numFmtId="167" fontId="39" fillId="34" borderId="59" xfId="0" applyNumberFormat="1" applyFont="1" applyFill="1" applyBorder="1" applyAlignment="1" applyProtection="1">
      <alignment horizontal="right" vertical="center"/>
    </xf>
    <xf numFmtId="0" fontId="38" fillId="0" borderId="10" xfId="0" applyNumberFormat="1" applyFont="1" applyBorder="1" applyAlignment="1" applyProtection="1">
      <alignment horizontal="center" vertical="center"/>
    </xf>
    <xf numFmtId="4" fontId="38" fillId="0" borderId="0" xfId="0" applyNumberFormat="1" applyFont="1" applyBorder="1" applyAlignment="1" applyProtection="1">
      <alignment horizontal="center" vertical="center"/>
    </xf>
    <xf numFmtId="167" fontId="0" fillId="0" borderId="0" xfId="0" applyNumberFormat="1" applyAlignment="1" applyProtection="1">
      <alignment vertical="center" wrapText="1"/>
    </xf>
    <xf numFmtId="0" fontId="26" fillId="0" borderId="0" xfId="0" applyFont="1" applyAlignment="1" applyProtection="1">
      <alignment vertical="center" wrapText="1"/>
    </xf>
    <xf numFmtId="0" fontId="0" fillId="0" borderId="0" xfId="0" applyNumberFormat="1" applyAlignment="1" applyProtection="1">
      <alignment vertical="center" wrapText="1"/>
    </xf>
    <xf numFmtId="0" fontId="0" fillId="0" borderId="21" xfId="0" applyBorder="1"/>
    <xf numFmtId="0" fontId="19" fillId="26" borderId="21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left" vertical="center" wrapText="1"/>
    </xf>
    <xf numFmtId="0" fontId="80" fillId="26" borderId="21" xfId="0" applyFont="1" applyFill="1" applyBorder="1" applyAlignment="1">
      <alignment horizontal="left" vertical="center" wrapText="1"/>
    </xf>
    <xf numFmtId="166" fontId="81" fillId="0" borderId="21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left" vertical="center" wrapText="1"/>
    </xf>
    <xf numFmtId="167" fontId="0" fillId="0" borderId="21" xfId="0" applyNumberFormat="1" applyBorder="1"/>
    <xf numFmtId="0" fontId="83" fillId="0" borderId="21" xfId="0" applyFont="1" applyBorder="1" applyAlignment="1">
      <alignment vertical="center" wrapText="1"/>
    </xf>
    <xf numFmtId="0" fontId="84" fillId="73" borderId="21" xfId="0" applyNumberFormat="1" applyFont="1" applyFill="1" applyBorder="1" applyAlignment="1" applyProtection="1"/>
    <xf numFmtId="0" fontId="84" fillId="0" borderId="21" xfId="0" applyNumberFormat="1" applyFont="1" applyFill="1" applyBorder="1" applyAlignment="1" applyProtection="1"/>
    <xf numFmtId="0" fontId="86" fillId="73" borderId="21" xfId="0" applyFont="1" applyFill="1" applyBorder="1" applyAlignment="1">
      <alignment vertical="center" wrapText="1"/>
    </xf>
    <xf numFmtId="0" fontId="86" fillId="74" borderId="21" xfId="0" applyFont="1" applyFill="1" applyBorder="1" applyAlignment="1">
      <alignment horizontal="center" vertical="center" wrapText="1"/>
    </xf>
    <xf numFmtId="0" fontId="86" fillId="74" borderId="21" xfId="0" applyFont="1" applyFill="1" applyBorder="1" applyAlignment="1">
      <alignment vertical="center" wrapText="1"/>
    </xf>
    <xf numFmtId="0" fontId="83" fillId="73" borderId="21" xfId="0" applyFont="1" applyFill="1" applyBorder="1" applyAlignment="1">
      <alignment vertical="center" wrapText="1"/>
    </xf>
    <xf numFmtId="0" fontId="87" fillId="74" borderId="21" xfId="0" applyFont="1" applyFill="1" applyBorder="1" applyAlignment="1">
      <alignment horizontal="center" vertical="center" wrapText="1"/>
    </xf>
    <xf numFmtId="0" fontId="0" fillId="71" borderId="21" xfId="0" applyFill="1" applyBorder="1"/>
    <xf numFmtId="0" fontId="86" fillId="0" borderId="21" xfId="0" applyFont="1" applyBorder="1" applyAlignment="1">
      <alignment vertical="center" wrapText="1"/>
    </xf>
    <xf numFmtId="0" fontId="80" fillId="26" borderId="0" xfId="0" applyFont="1" applyFill="1" applyBorder="1" applyAlignment="1">
      <alignment horizontal="left" vertical="center" wrapText="1"/>
    </xf>
    <xf numFmtId="167" fontId="0" fillId="0" borderId="0" xfId="0" applyNumberFormat="1" applyBorder="1"/>
    <xf numFmtId="0" fontId="31" fillId="0" borderId="0" xfId="0" applyFont="1" applyBorder="1" applyAlignment="1" applyProtection="1">
      <alignment horizontal="center" vertical="center" wrapText="1"/>
    </xf>
    <xf numFmtId="0" fontId="27" fillId="34" borderId="51" xfId="0" applyFont="1" applyFill="1" applyBorder="1" applyAlignment="1" applyProtection="1">
      <alignment horizontal="center" vertical="center" wrapText="1"/>
    </xf>
    <xf numFmtId="0" fontId="27" fillId="34" borderId="41" xfId="0" applyFont="1" applyFill="1" applyBorder="1" applyAlignment="1" applyProtection="1">
      <alignment horizontal="center" vertical="center" wrapText="1"/>
    </xf>
    <xf numFmtId="167" fontId="22" fillId="34" borderId="41" xfId="0" applyNumberFormat="1" applyFont="1" applyFill="1" applyBorder="1" applyAlignment="1" applyProtection="1">
      <alignment horizontal="center" vertical="center" wrapText="1"/>
    </xf>
    <xf numFmtId="165" fontId="31" fillId="34" borderId="29" xfId="0" applyNumberFormat="1" applyFont="1" applyFill="1" applyBorder="1" applyAlignment="1" applyProtection="1">
      <alignment horizontal="center" vertical="center" wrapText="1"/>
    </xf>
    <xf numFmtId="0" fontId="22" fillId="0" borderId="41" xfId="0" applyNumberFormat="1" applyFont="1" applyBorder="1" applyAlignment="1" applyProtection="1">
      <alignment horizontal="center" vertical="center" wrapText="1"/>
    </xf>
    <xf numFmtId="0" fontId="22" fillId="0" borderId="39" xfId="0" applyNumberFormat="1" applyFont="1" applyBorder="1" applyAlignment="1" applyProtection="1">
      <alignment horizontal="center" vertical="center" wrapText="1"/>
    </xf>
    <xf numFmtId="0" fontId="22" fillId="0" borderId="40" xfId="0" applyNumberFormat="1" applyFont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 wrapText="1"/>
    </xf>
    <xf numFmtId="167" fontId="0" fillId="0" borderId="15" xfId="0" applyNumberForma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 wrapText="1"/>
    </xf>
    <xf numFmtId="0" fontId="90" fillId="0" borderId="83" xfId="0" applyFont="1" applyFill="1" applyBorder="1" applyAlignment="1">
      <alignment horizontal="center" vertical="center" wrapText="1"/>
    </xf>
    <xf numFmtId="0" fontId="86" fillId="0" borderId="21" xfId="0" applyFont="1" applyFill="1" applyBorder="1" applyAlignment="1">
      <alignment vertical="center" wrapText="1"/>
    </xf>
    <xf numFmtId="2" fontId="90" fillId="0" borderId="83" xfId="0" applyNumberFormat="1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vertical="center" wrapText="1"/>
    </xf>
    <xf numFmtId="2" fontId="0" fillId="0" borderId="21" xfId="0" applyNumberFormat="1" applyBorder="1"/>
    <xf numFmtId="0" fontId="84" fillId="0" borderId="21" xfId="0" applyNumberFormat="1" applyFont="1" applyFill="1" applyBorder="1" applyAlignment="1" applyProtection="1">
      <alignment wrapText="1"/>
    </xf>
    <xf numFmtId="0" fontId="84" fillId="73" borderId="21" xfId="0" applyNumberFormat="1" applyFont="1" applyFill="1" applyBorder="1" applyAlignment="1" applyProtection="1">
      <alignment wrapText="1"/>
    </xf>
    <xf numFmtId="0" fontId="86" fillId="73" borderId="21" xfId="0" applyFont="1" applyFill="1" applyBorder="1" applyAlignment="1">
      <alignment horizontal="center" vertical="center" wrapText="1"/>
    </xf>
    <xf numFmtId="0" fontId="88" fillId="75" borderId="23" xfId="0" applyFont="1" applyFill="1" applyBorder="1" applyAlignment="1">
      <alignment horizontal="center"/>
    </xf>
    <xf numFmtId="0" fontId="88" fillId="75" borderId="57" xfId="0" applyFont="1" applyFill="1" applyBorder="1" applyAlignment="1">
      <alignment horizontal="center"/>
    </xf>
    <xf numFmtId="0" fontId="88" fillId="75" borderId="19" xfId="0" applyFont="1" applyFill="1" applyBorder="1" applyAlignment="1">
      <alignment horizontal="center"/>
    </xf>
    <xf numFmtId="0" fontId="34" fillId="0" borderId="81" xfId="0" applyFont="1" applyBorder="1" applyAlignment="1" applyProtection="1">
      <alignment horizontal="center" vertical="center"/>
    </xf>
    <xf numFmtId="0" fontId="34" fillId="0" borderId="82" xfId="0" applyFont="1" applyBorder="1" applyAlignment="1" applyProtection="1">
      <alignment horizontal="center" vertical="center"/>
    </xf>
    <xf numFmtId="167" fontId="34" fillId="0" borderId="69" xfId="0" applyNumberFormat="1" applyFont="1" applyBorder="1" applyAlignment="1" applyProtection="1">
      <alignment horizontal="right" vertical="center" wrapText="1"/>
    </xf>
    <xf numFmtId="167" fontId="34" fillId="0" borderId="68" xfId="0" applyNumberFormat="1" applyFont="1" applyBorder="1" applyAlignment="1" applyProtection="1">
      <alignment horizontal="right" vertical="center" wrapText="1"/>
    </xf>
    <xf numFmtId="167" fontId="34" fillId="0" borderId="70" xfId="0" applyNumberFormat="1" applyFont="1" applyBorder="1" applyAlignment="1" applyProtection="1">
      <alignment horizontal="right" vertical="center" wrapText="1"/>
    </xf>
    <xf numFmtId="0" fontId="31" fillId="35" borderId="71" xfId="0" applyFont="1" applyFill="1" applyBorder="1" applyAlignment="1" applyProtection="1">
      <alignment horizontal="center" vertical="center" wrapText="1"/>
      <protection locked="0"/>
    </xf>
    <xf numFmtId="0" fontId="31" fillId="35" borderId="37" xfId="0" applyFont="1" applyFill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</xf>
    <xf numFmtId="0" fontId="31" fillId="0" borderId="62" xfId="0" applyFont="1" applyBorder="1" applyAlignment="1" applyProtection="1">
      <alignment horizontal="center" vertical="center" wrapText="1"/>
    </xf>
    <xf numFmtId="166" fontId="31" fillId="0" borderId="13" xfId="0" applyNumberFormat="1" applyFont="1" applyBorder="1" applyAlignment="1" applyProtection="1">
      <alignment horizontal="center" vertical="center"/>
    </xf>
    <xf numFmtId="166" fontId="31" fillId="0" borderId="14" xfId="0" applyNumberFormat="1" applyFont="1" applyBorder="1" applyAlignment="1" applyProtection="1">
      <alignment horizontal="center" vertical="center"/>
    </xf>
    <xf numFmtId="0" fontId="31" fillId="0" borderId="16" xfId="0" applyNumberFormat="1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37" fillId="0" borderId="58" xfId="0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0"/>
    <cellStyle name="Normal 3" xfId="68"/>
    <cellStyle name="Normal 4" xfId="91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7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18</xdr:col>
      <xdr:colOff>447675</xdr:colOff>
      <xdr:row>4</xdr:row>
      <xdr:rowOff>114300</xdr:rowOff>
    </xdr:to>
    <xdr:sp macro="" textlink="">
      <xdr:nvSpPr>
        <xdr:cNvPr id="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6381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0" name="AutoShape 32" descr="M:\CONTRATACI%C3%93N-RECUPERADA\CONTRATOS\EXPEDIEN\A%C3%B1o 2022\ACUERDO MARCO\CONP.2022.5998 - Suministro de material de oficina no inventariable\ofertas\imagenes\OFIZE_S_GRANDA_OFERTA_ECONOMICA_LOTE_2_img_36.jpg"/>
        <xdr:cNvSpPr>
          <a:spLocks noChangeAspect="1" noChangeArrowheads="1"/>
        </xdr:cNvSpPr>
      </xdr:nvSpPr>
      <xdr:spPr bwMode="auto">
        <a:xfrm>
          <a:off x="6657975" y="20421600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457200</xdr:colOff>
      <xdr:row>26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533400</xdr:colOff>
      <xdr:row>26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457200</xdr:colOff>
      <xdr:row>26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1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697922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1259318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29218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551959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8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1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4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K426"/>
  <sheetViews>
    <sheetView tabSelected="1" topLeftCell="D1" zoomScale="70" zoomScaleNormal="70" workbookViewId="0">
      <pane xSplit="5" ySplit="3" topLeftCell="I4" activePane="bottomRight" state="frozen"/>
      <selection activeCell="D1" sqref="D1"/>
      <selection pane="topRight" activeCell="I1" sqref="I1"/>
      <selection pane="bottomLeft" activeCell="D4" sqref="D4"/>
      <selection pane="bottomRight" activeCell="E4" sqref="E4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2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0" customWidth="1"/>
    <col min="9" max="9" width="16.7109375" style="475" customWidth="1"/>
    <col min="10" max="10" width="12.5703125" style="475" customWidth="1"/>
    <col min="11" max="11" width="14.28515625" style="516" customWidth="1"/>
    <col min="12" max="12" width="13.42578125" style="525" customWidth="1"/>
    <col min="13" max="13" width="14.28515625" style="402" customWidth="1"/>
    <col min="14" max="14" width="19.7109375" style="540" customWidth="1"/>
    <col min="15" max="15" width="16.7109375" style="150" customWidth="1"/>
    <col min="16" max="17" width="14" style="471" customWidth="1"/>
    <col min="18" max="18" width="15.140625" style="539" customWidth="1"/>
    <col min="19" max="19" width="13.28515625" style="539" customWidth="1"/>
    <col min="20" max="20" width="14" style="540" customWidth="1"/>
    <col min="21" max="21" width="16.7109375" style="150" customWidth="1"/>
    <col min="22" max="23" width="14" style="471" customWidth="1"/>
    <col min="24" max="24" width="15.140625" style="539" customWidth="1"/>
    <col min="25" max="25" width="13.28515625" style="539" customWidth="1"/>
    <col min="26" max="26" width="19.7109375" style="540" customWidth="1"/>
    <col min="27" max="27" width="23" style="137" customWidth="1"/>
    <col min="28" max="28" width="18.140625" style="137" customWidth="1"/>
    <col min="29" max="32" width="11.42578125" style="137" customWidth="1"/>
    <col min="33" max="33" width="14.28515625" style="137" customWidth="1"/>
    <col min="34" max="34" width="15.42578125" style="137" customWidth="1"/>
    <col min="35" max="35" width="39.140625" style="137" customWidth="1"/>
    <col min="36" max="36" width="26" style="137" customWidth="1"/>
    <col min="37" max="41" width="11.42578125" style="137"/>
    <col min="42" max="43" width="13" style="137" bestFit="1" customWidth="1"/>
    <col min="44" max="16384" width="11.42578125" style="137"/>
  </cols>
  <sheetData>
    <row r="1" spans="2:35" ht="39" customHeight="1" thickBot="1" x14ac:dyDescent="0.3">
      <c r="D1" s="428" t="s">
        <v>1486</v>
      </c>
      <c r="E1" s="429" t="s">
        <v>1148</v>
      </c>
      <c r="F1" s="592" t="s">
        <v>1147</v>
      </c>
      <c r="G1" s="593"/>
      <c r="H1" s="561"/>
      <c r="I1" s="562" t="s">
        <v>1159</v>
      </c>
      <c r="J1" s="563"/>
      <c r="K1" s="563"/>
      <c r="L1" s="564"/>
      <c r="M1" s="565">
        <v>1</v>
      </c>
      <c r="N1" s="562" t="s">
        <v>1159</v>
      </c>
      <c r="O1" s="563"/>
      <c r="P1" s="563"/>
      <c r="Q1" s="563"/>
      <c r="R1" s="565">
        <v>2</v>
      </c>
      <c r="S1" s="562" t="s">
        <v>1159</v>
      </c>
      <c r="T1" s="563"/>
      <c r="U1" s="564"/>
      <c r="V1" s="563"/>
      <c r="W1" s="565">
        <v>3</v>
      </c>
      <c r="X1" s="562" t="s">
        <v>1159</v>
      </c>
      <c r="Y1" s="563"/>
      <c r="Z1" s="564"/>
      <c r="AA1" s="563"/>
      <c r="AB1" s="565">
        <v>4</v>
      </c>
    </row>
    <row r="2" spans="2:35" ht="30" customHeight="1" thickBot="1" x14ac:dyDescent="0.5">
      <c r="D2" s="431">
        <v>2026</v>
      </c>
      <c r="E2" s="432" t="s">
        <v>1470</v>
      </c>
      <c r="F2" s="590"/>
      <c r="G2" s="591"/>
      <c r="I2" s="582" t="s">
        <v>1487</v>
      </c>
      <c r="J2" s="583"/>
      <c r="K2" s="583"/>
      <c r="L2" s="583"/>
      <c r="M2" s="584"/>
      <c r="N2" s="582" t="s">
        <v>1513</v>
      </c>
      <c r="O2" s="583"/>
      <c r="P2" s="583"/>
      <c r="Q2" s="583"/>
      <c r="R2" s="584"/>
      <c r="S2" s="582" t="s">
        <v>1526</v>
      </c>
      <c r="T2" s="583"/>
      <c r="U2" s="583"/>
      <c r="V2" s="583"/>
      <c r="W2" s="584"/>
      <c r="X2" s="582" t="s">
        <v>1552</v>
      </c>
      <c r="Y2" s="583"/>
      <c r="Z2" s="583"/>
      <c r="AA2" s="583"/>
      <c r="AB2" s="584"/>
    </row>
    <row r="3" spans="2:35" ht="99.75" customHeight="1" thickBot="1" x14ac:dyDescent="0.3">
      <c r="C3" s="435" t="s">
        <v>1165</v>
      </c>
      <c r="D3" s="543" t="s">
        <v>1171</v>
      </c>
      <c r="E3" s="544" t="s">
        <v>1174</v>
      </c>
      <c r="F3" s="545" t="s">
        <v>1179</v>
      </c>
      <c r="G3" s="545" t="s">
        <v>1180</v>
      </c>
      <c r="H3" s="433" t="s">
        <v>1444</v>
      </c>
      <c r="I3" s="545" t="s">
        <v>1438</v>
      </c>
      <c r="J3" s="545" t="s">
        <v>1440</v>
      </c>
      <c r="K3" s="545" t="s">
        <v>1477</v>
      </c>
      <c r="L3" s="545" t="s">
        <v>1479</v>
      </c>
      <c r="M3" s="434" t="s">
        <v>1146</v>
      </c>
      <c r="N3" s="545" t="s">
        <v>1481</v>
      </c>
      <c r="O3" s="545" t="s">
        <v>1482</v>
      </c>
      <c r="P3" s="545" t="s">
        <v>1483</v>
      </c>
      <c r="Q3" s="545" t="s">
        <v>1484</v>
      </c>
      <c r="R3" s="434" t="s">
        <v>1485</v>
      </c>
      <c r="S3" s="545" t="s">
        <v>1439</v>
      </c>
      <c r="T3" s="545" t="s">
        <v>1441</v>
      </c>
      <c r="U3" s="545" t="s">
        <v>1476</v>
      </c>
      <c r="V3" s="545" t="s">
        <v>1478</v>
      </c>
      <c r="W3" s="434" t="s">
        <v>1437</v>
      </c>
      <c r="X3" s="545" t="s">
        <v>1471</v>
      </c>
      <c r="Y3" s="545" t="s">
        <v>1472</v>
      </c>
      <c r="Z3" s="545" t="s">
        <v>1475</v>
      </c>
      <c r="AA3" s="545" t="s">
        <v>1480</v>
      </c>
      <c r="AB3" s="434" t="s">
        <v>1473</v>
      </c>
      <c r="AC3" s="559"/>
    </row>
    <row r="4" spans="2:35" ht="47.25" customHeight="1" thickBot="1" x14ac:dyDescent="0.3">
      <c r="B4" s="436" t="str">
        <f>IF($D4="","",IF($H4="","",IF($H4=0,"",IF(ISTEXT($H4),"","A"))))</f>
        <v/>
      </c>
      <c r="C4" s="435" t="str">
        <f>IF($D4="","",IF($B4="","",COUNTIF($B$4:B4,"A")))</f>
        <v/>
      </c>
      <c r="D4" s="546">
        <v>1</v>
      </c>
      <c r="E4" s="547" t="s">
        <v>1445</v>
      </c>
      <c r="F4" s="542" t="s">
        <v>1265</v>
      </c>
      <c r="G4" s="542">
        <v>1</v>
      </c>
      <c r="H4" s="514"/>
      <c r="I4" s="555" t="s">
        <v>1488</v>
      </c>
      <c r="J4" s="549">
        <v>19474</v>
      </c>
      <c r="K4" s="549">
        <v>500</v>
      </c>
      <c r="L4" s="578">
        <v>2.79</v>
      </c>
      <c r="M4" s="437" t="str">
        <f>IF(OR($H4="",$H4=0),"",IF(ISERROR(ROUND($H4*L4,2)),"No disponible",(ROUND($H4*L4*$G4,2))))</f>
        <v/>
      </c>
      <c r="N4" s="550" t="s">
        <v>1514</v>
      </c>
      <c r="O4" s="551" t="s">
        <v>1515</v>
      </c>
      <c r="P4" s="551">
        <v>500</v>
      </c>
      <c r="Q4" s="576">
        <v>2.59</v>
      </c>
      <c r="R4" s="437" t="str">
        <f>IF(OR($H4="",$H4=0),"",IF(ISERROR(ROUND($H4*Q4,2)),"No disponible",(ROUND($H4*Q4*$G4,2))))</f>
        <v/>
      </c>
      <c r="S4" s="552" t="s">
        <v>1527</v>
      </c>
      <c r="T4" s="553" t="s">
        <v>1528</v>
      </c>
      <c r="U4" s="554" t="s">
        <v>1447</v>
      </c>
      <c r="V4" s="574">
        <v>2.85</v>
      </c>
      <c r="W4" s="437" t="str">
        <f>IF(OR($H4="",$H4=0),"",IF(ISERROR(ROUND($H4*V4,2)),"No disponible",(ROUND($H4*V4*$G4,2))))</f>
        <v/>
      </c>
      <c r="X4" s="552" t="s">
        <v>1553</v>
      </c>
      <c r="Y4" s="553" t="s">
        <v>1554</v>
      </c>
      <c r="Z4" s="554">
        <v>500</v>
      </c>
      <c r="AA4" s="548">
        <v>2.75</v>
      </c>
      <c r="AB4" s="437" t="str">
        <f>IF(OR($H4="",$H4=0),"",IF(ISERROR(ROUND($H4*AA4,2)),"No disponible",(ROUND($H4*AA4*$G4,2))))</f>
        <v/>
      </c>
      <c r="AC4" s="548"/>
      <c r="AD4" s="560"/>
    </row>
    <row r="5" spans="2:35" ht="50.25" thickBot="1" x14ac:dyDescent="0.3">
      <c r="B5" s="436" t="str">
        <f>IF($D5="","",IF($H5="","",IF($H5=0,"",IF(ISTEXT($H5),"","A"))))</f>
        <v/>
      </c>
      <c r="C5" s="435" t="str">
        <f>IF($D5="","",IF($B5="","",COUNTIF($B$4:B5,"A")))</f>
        <v/>
      </c>
      <c r="D5" s="546">
        <v>2</v>
      </c>
      <c r="E5" s="547" t="s">
        <v>1448</v>
      </c>
      <c r="F5" s="542" t="s">
        <v>1265</v>
      </c>
      <c r="G5" s="542">
        <v>1</v>
      </c>
      <c r="H5" s="514"/>
      <c r="I5" s="555" t="s">
        <v>1489</v>
      </c>
      <c r="J5" s="549" t="s">
        <v>1490</v>
      </c>
      <c r="K5" s="549">
        <v>250</v>
      </c>
      <c r="L5" s="578">
        <v>3.42</v>
      </c>
      <c r="M5" s="437" t="str">
        <f t="shared" ref="M5:M26" si="0">IF(OR($H5="",$H5=0),"",IF(ISERROR(ROUND($H5*L5,2)),"No disponible",(ROUND($H5*L5*$G5,2))))</f>
        <v/>
      </c>
      <c r="N5" s="550" t="s">
        <v>1449</v>
      </c>
      <c r="O5" s="579" t="s">
        <v>1516</v>
      </c>
      <c r="P5" s="551">
        <v>250</v>
      </c>
      <c r="Q5" s="576">
        <v>3.88</v>
      </c>
      <c r="R5" s="437" t="str">
        <f t="shared" ref="R5:R26" si="1">IF(OR($H5="",$H5=0),"",IF(ISERROR(ROUND($H5*Q5,2)),"No disponible",(ROUND($H5*Q5*$G5,2))))</f>
        <v/>
      </c>
      <c r="S5" s="552" t="s">
        <v>1446</v>
      </c>
      <c r="T5" s="553" t="s">
        <v>1529</v>
      </c>
      <c r="U5" s="554" t="s">
        <v>1450</v>
      </c>
      <c r="V5" s="576">
        <v>3.5</v>
      </c>
      <c r="W5" s="437" t="str">
        <f t="shared" ref="W5:W26" si="2">IF(OR($H5="",$H5=0),"",IF(ISERROR(ROUND($H5*V5,2)),"No disponible",(ROUND($H5*V5*$G5,2))))</f>
        <v/>
      </c>
      <c r="X5" s="552" t="s">
        <v>1489</v>
      </c>
      <c r="Y5" s="553" t="s">
        <v>1555</v>
      </c>
      <c r="Z5" s="554">
        <v>250</v>
      </c>
      <c r="AA5" s="548">
        <v>3.7</v>
      </c>
      <c r="AB5" s="437" t="str">
        <f t="shared" ref="AB5:AB26" si="3">IF(OR($H5="",$H5=0),"",IF(ISERROR(ROUND($H5*AA5,2)),"No disponible",(ROUND($H5*AA5*$G5,2))))</f>
        <v/>
      </c>
      <c r="AC5" s="548"/>
      <c r="AD5" s="560"/>
    </row>
    <row r="6" spans="2:35" ht="50.25" thickBot="1" x14ac:dyDescent="0.3">
      <c r="B6" s="436" t="str">
        <f t="shared" ref="B6:B26" si="4">IF($D6="","",IF($H6="","",IF($H6=0,"",IF(ISTEXT($H6),"","A"))))</f>
        <v/>
      </c>
      <c r="C6" s="435" t="str">
        <f>IF($D6="","",IF($B6="","",COUNTIF($B$4:B6,"A")))</f>
        <v/>
      </c>
      <c r="D6" s="546">
        <v>3</v>
      </c>
      <c r="E6" s="547" t="s">
        <v>1556</v>
      </c>
      <c r="F6" s="542" t="s">
        <v>1265</v>
      </c>
      <c r="G6" s="542">
        <v>1</v>
      </c>
      <c r="H6" s="514"/>
      <c r="I6" s="555" t="s">
        <v>1491</v>
      </c>
      <c r="J6" s="549" t="s">
        <v>1492</v>
      </c>
      <c r="K6" s="549">
        <v>250</v>
      </c>
      <c r="L6" s="578">
        <v>7.8</v>
      </c>
      <c r="M6" s="437" t="str">
        <f t="shared" si="0"/>
        <v/>
      </c>
      <c r="N6" s="580" t="s">
        <v>1491</v>
      </c>
      <c r="O6" s="579" t="s">
        <v>1491</v>
      </c>
      <c r="P6" s="551">
        <v>250</v>
      </c>
      <c r="Q6" s="576">
        <v>9.42</v>
      </c>
      <c r="R6" s="437" t="str">
        <f t="shared" si="1"/>
        <v/>
      </c>
      <c r="S6" s="552" t="s">
        <v>1530</v>
      </c>
      <c r="T6" s="553" t="s">
        <v>1531</v>
      </c>
      <c r="U6" s="554" t="s">
        <v>1450</v>
      </c>
      <c r="V6" s="574">
        <v>8.9499999999999993</v>
      </c>
      <c r="W6" s="437" t="str">
        <f t="shared" si="2"/>
        <v/>
      </c>
      <c r="X6" s="552" t="s">
        <v>1532</v>
      </c>
      <c r="Y6" s="553" t="s">
        <v>1492</v>
      </c>
      <c r="Z6" s="554">
        <v>250</v>
      </c>
      <c r="AA6" s="548">
        <v>9.4</v>
      </c>
      <c r="AB6" s="437" t="str">
        <f t="shared" si="3"/>
        <v/>
      </c>
      <c r="AC6" s="548"/>
      <c r="AD6" s="560"/>
    </row>
    <row r="7" spans="2:35" ht="50.25" thickBot="1" x14ac:dyDescent="0.3">
      <c r="B7" s="436" t="str">
        <f t="shared" si="4"/>
        <v/>
      </c>
      <c r="C7" s="435" t="str">
        <f>IF($D7="","",IF($B7="","",COUNTIF($B$4:B7,"A")))</f>
        <v/>
      </c>
      <c r="D7" s="546">
        <v>4</v>
      </c>
      <c r="E7" s="547" t="s">
        <v>1557</v>
      </c>
      <c r="F7" s="542" t="s">
        <v>1265</v>
      </c>
      <c r="G7" s="542">
        <v>1</v>
      </c>
      <c r="H7" s="514"/>
      <c r="I7" s="555" t="s">
        <v>1493</v>
      </c>
      <c r="J7" s="549" t="s">
        <v>1494</v>
      </c>
      <c r="K7" s="549">
        <v>125</v>
      </c>
      <c r="L7" s="578">
        <v>19</v>
      </c>
      <c r="M7" s="437" t="str">
        <f t="shared" si="0"/>
        <v/>
      </c>
      <c r="N7" s="550" t="s">
        <v>1451</v>
      </c>
      <c r="O7" s="551" t="s">
        <v>1517</v>
      </c>
      <c r="P7" s="551">
        <v>250</v>
      </c>
      <c r="Q7" s="576">
        <v>10.46</v>
      </c>
      <c r="R7" s="437" t="str">
        <f t="shared" si="1"/>
        <v/>
      </c>
      <c r="S7" s="552" t="s">
        <v>1532</v>
      </c>
      <c r="T7" s="556" t="s">
        <v>1533</v>
      </c>
      <c r="U7" s="554" t="s">
        <v>1450</v>
      </c>
      <c r="V7" s="574">
        <v>15.9</v>
      </c>
      <c r="W7" s="437" t="str">
        <f t="shared" si="2"/>
        <v/>
      </c>
      <c r="X7" s="552" t="s">
        <v>1532</v>
      </c>
      <c r="Y7" s="556" t="s">
        <v>1533</v>
      </c>
      <c r="Z7" s="554">
        <v>250</v>
      </c>
      <c r="AA7" s="548">
        <v>17.5</v>
      </c>
      <c r="AB7" s="437" t="str">
        <f t="shared" si="3"/>
        <v/>
      </c>
      <c r="AC7" s="548"/>
      <c r="AD7" s="560"/>
    </row>
    <row r="8" spans="2:35" ht="33.75" thickBot="1" x14ac:dyDescent="0.3">
      <c r="B8" s="436" t="str">
        <f t="shared" si="4"/>
        <v/>
      </c>
      <c r="C8" s="435" t="str">
        <f>IF($D8="","",IF($B8="","",COUNTIF($B$4:B8,"A")))</f>
        <v/>
      </c>
      <c r="D8" s="546">
        <v>5</v>
      </c>
      <c r="E8" s="547" t="s">
        <v>1558</v>
      </c>
      <c r="F8" s="542" t="s">
        <v>1265</v>
      </c>
      <c r="G8" s="542">
        <v>1</v>
      </c>
      <c r="H8" s="514"/>
      <c r="I8" s="555" t="s">
        <v>1495</v>
      </c>
      <c r="J8" s="549">
        <v>14948</v>
      </c>
      <c r="K8" s="549">
        <v>500</v>
      </c>
      <c r="L8" s="578">
        <v>5.58</v>
      </c>
      <c r="M8" s="437" t="str">
        <f t="shared" si="0"/>
        <v/>
      </c>
      <c r="N8" s="550" t="s">
        <v>1514</v>
      </c>
      <c r="O8" s="551" t="s">
        <v>1518</v>
      </c>
      <c r="P8" s="551">
        <v>500</v>
      </c>
      <c r="Q8" s="576">
        <v>5.19</v>
      </c>
      <c r="R8" s="437" t="str">
        <f t="shared" si="1"/>
        <v/>
      </c>
      <c r="S8" s="552" t="s">
        <v>1534</v>
      </c>
      <c r="T8" s="553" t="s">
        <v>1535</v>
      </c>
      <c r="U8" s="554" t="s">
        <v>1447</v>
      </c>
      <c r="V8" s="574">
        <v>6.5</v>
      </c>
      <c r="W8" s="437" t="str">
        <f t="shared" si="2"/>
        <v/>
      </c>
      <c r="X8" s="552" t="s">
        <v>1495</v>
      </c>
      <c r="Y8" s="553">
        <v>14948</v>
      </c>
      <c r="Z8" s="554">
        <v>500</v>
      </c>
      <c r="AA8" s="548">
        <v>6.25</v>
      </c>
      <c r="AB8" s="437" t="str">
        <f t="shared" si="3"/>
        <v/>
      </c>
      <c r="AC8" s="548"/>
      <c r="AD8" s="560"/>
      <c r="AE8" s="439"/>
      <c r="AF8" s="438"/>
      <c r="AG8" s="438"/>
    </row>
    <row r="9" spans="2:35" ht="50.25" thickBot="1" x14ac:dyDescent="0.3">
      <c r="B9" s="436" t="str">
        <f t="shared" si="4"/>
        <v/>
      </c>
      <c r="C9" s="435" t="str">
        <f>IF($D9="","",IF($B9="","",COUNTIF($B$4:B9,"A")))</f>
        <v/>
      </c>
      <c r="D9" s="546">
        <v>6</v>
      </c>
      <c r="E9" s="547" t="s">
        <v>1452</v>
      </c>
      <c r="F9" s="557" t="s">
        <v>1265</v>
      </c>
      <c r="G9" s="557">
        <v>1</v>
      </c>
      <c r="H9" s="514"/>
      <c r="I9" s="555" t="s">
        <v>1496</v>
      </c>
      <c r="J9" s="549" t="s">
        <v>1497</v>
      </c>
      <c r="K9" s="549">
        <v>500</v>
      </c>
      <c r="L9" s="578">
        <v>15.57</v>
      </c>
      <c r="M9" s="437" t="str">
        <f t="shared" si="0"/>
        <v/>
      </c>
      <c r="N9" s="550" t="s">
        <v>1519</v>
      </c>
      <c r="O9" s="579" t="s">
        <v>1520</v>
      </c>
      <c r="P9" s="551">
        <v>500</v>
      </c>
      <c r="Q9" s="576">
        <v>23.63</v>
      </c>
      <c r="R9" s="437" t="str">
        <f t="shared" si="1"/>
        <v/>
      </c>
      <c r="S9" s="552" t="s">
        <v>1519</v>
      </c>
      <c r="T9" s="553" t="s">
        <v>1536</v>
      </c>
      <c r="U9" s="554" t="s">
        <v>1447</v>
      </c>
      <c r="V9" s="574">
        <v>21.75</v>
      </c>
      <c r="W9" s="437" t="str">
        <f t="shared" si="2"/>
        <v/>
      </c>
      <c r="X9" s="552" t="s">
        <v>1519</v>
      </c>
      <c r="Y9" s="553" t="s">
        <v>1536</v>
      </c>
      <c r="Z9" s="554">
        <v>500</v>
      </c>
      <c r="AA9" s="548">
        <v>20</v>
      </c>
      <c r="AB9" s="437" t="str">
        <f t="shared" si="3"/>
        <v/>
      </c>
      <c r="AC9" s="548"/>
      <c r="AD9" s="560"/>
      <c r="AE9" s="427"/>
      <c r="AF9" s="440" t="s">
        <v>1137</v>
      </c>
      <c r="AG9" s="441"/>
      <c r="AH9" s="441"/>
      <c r="AI9" s="441"/>
    </row>
    <row r="10" spans="2:35" ht="50.25" thickBot="1" x14ac:dyDescent="0.3">
      <c r="B10" s="436" t="str">
        <f t="shared" si="4"/>
        <v/>
      </c>
      <c r="C10" s="435" t="str">
        <f>IF($D10="","",IF($B10="","",COUNTIF($B$4:B10,"A")))</f>
        <v/>
      </c>
      <c r="D10" s="546">
        <v>7</v>
      </c>
      <c r="E10" s="547" t="s">
        <v>1559</v>
      </c>
      <c r="F10" s="557" t="s">
        <v>1265</v>
      </c>
      <c r="G10" s="557">
        <v>1</v>
      </c>
      <c r="H10" s="514"/>
      <c r="I10" s="555" t="s">
        <v>1453</v>
      </c>
      <c r="J10" s="549" t="s">
        <v>1498</v>
      </c>
      <c r="K10" s="549">
        <v>500</v>
      </c>
      <c r="L10" s="578">
        <v>2.89</v>
      </c>
      <c r="M10" s="437" t="str">
        <f t="shared" si="0"/>
        <v/>
      </c>
      <c r="N10" s="550" t="s">
        <v>1453</v>
      </c>
      <c r="O10" s="579" t="s">
        <v>1521</v>
      </c>
      <c r="P10" s="551">
        <v>500</v>
      </c>
      <c r="Q10" s="576">
        <v>2.81</v>
      </c>
      <c r="R10" s="437" t="str">
        <f t="shared" si="1"/>
        <v/>
      </c>
      <c r="S10" s="552" t="s">
        <v>1453</v>
      </c>
      <c r="T10" s="553" t="s">
        <v>1498</v>
      </c>
      <c r="U10" s="554" t="s">
        <v>1447</v>
      </c>
      <c r="V10" s="574">
        <v>3.83</v>
      </c>
      <c r="W10" s="437" t="str">
        <f t="shared" si="2"/>
        <v/>
      </c>
      <c r="X10" s="552" t="s">
        <v>1453</v>
      </c>
      <c r="Y10" s="553">
        <v>85128</v>
      </c>
      <c r="Z10" s="554">
        <v>500</v>
      </c>
      <c r="AA10" s="548">
        <v>3.85</v>
      </c>
      <c r="AB10" s="437" t="str">
        <f t="shared" si="3"/>
        <v/>
      </c>
      <c r="AC10" s="548"/>
      <c r="AD10" s="560"/>
      <c r="AE10" s="442"/>
      <c r="AF10" s="443" t="s">
        <v>1163</v>
      </c>
      <c r="AG10" s="566" t="str">
        <f>"ID-"&amp;$I$1</f>
        <v>ID-EMPRESA</v>
      </c>
      <c r="AH10" s="567" t="str">
        <f>$I$1</f>
        <v>EMPRESA</v>
      </c>
      <c r="AI10" s="568" t="s">
        <v>1142</v>
      </c>
    </row>
    <row r="11" spans="2:35" ht="50.25" thickBot="1" x14ac:dyDescent="0.3">
      <c r="B11" s="436" t="str">
        <f t="shared" si="4"/>
        <v/>
      </c>
      <c r="C11" s="435" t="str">
        <f>IF($D11="","",IF($B11="","",COUNTIF($B$4:B11,"A")))</f>
        <v/>
      </c>
      <c r="D11" s="546">
        <v>8</v>
      </c>
      <c r="E11" s="547" t="s">
        <v>1560</v>
      </c>
      <c r="F11" s="557" t="s">
        <v>1265</v>
      </c>
      <c r="G11" s="557">
        <v>1</v>
      </c>
      <c r="H11" s="514"/>
      <c r="I11" s="555" t="s">
        <v>1453</v>
      </c>
      <c r="J11" s="549" t="s">
        <v>1498</v>
      </c>
      <c r="K11" s="549">
        <v>500</v>
      </c>
      <c r="L11" s="578">
        <v>5.8</v>
      </c>
      <c r="M11" s="437" t="str">
        <f t="shared" si="0"/>
        <v/>
      </c>
      <c r="N11" s="550" t="s">
        <v>1453</v>
      </c>
      <c r="O11" s="579" t="s">
        <v>1521</v>
      </c>
      <c r="P11" s="551">
        <v>500</v>
      </c>
      <c r="Q11" s="576">
        <v>5.62</v>
      </c>
      <c r="R11" s="437" t="str">
        <f t="shared" si="1"/>
        <v/>
      </c>
      <c r="S11" s="552" t="s">
        <v>1453</v>
      </c>
      <c r="T11" s="553" t="s">
        <v>1498</v>
      </c>
      <c r="U11" s="554" t="s">
        <v>1447</v>
      </c>
      <c r="V11" s="574">
        <v>8.1199999999999992</v>
      </c>
      <c r="W11" s="437" t="str">
        <f t="shared" si="2"/>
        <v/>
      </c>
      <c r="X11" s="552" t="s">
        <v>1453</v>
      </c>
      <c r="Y11" s="553">
        <v>22150</v>
      </c>
      <c r="Z11" s="554">
        <v>500</v>
      </c>
      <c r="AA11" s="548">
        <v>7.68</v>
      </c>
      <c r="AB11" s="437" t="str">
        <f t="shared" si="3"/>
        <v/>
      </c>
      <c r="AC11" s="548"/>
      <c r="AD11" s="560"/>
      <c r="AE11" s="442"/>
      <c r="AF11" s="444">
        <f>$M$36</f>
        <v>1</v>
      </c>
      <c r="AG11" s="444">
        <f>IF($AF$11="","",$M$1)</f>
        <v>1</v>
      </c>
      <c r="AH11" s="570" t="str">
        <f>IF(AF11="","",I2)</f>
        <v>SUMINISTROS INTEGRALES GRANDA XXI SLL</v>
      </c>
      <c r="AI11" s="571">
        <f>$M$35</f>
        <v>0</v>
      </c>
    </row>
    <row r="12" spans="2:35" ht="66.75" thickBot="1" x14ac:dyDescent="0.3">
      <c r="B12" s="436" t="str">
        <f t="shared" si="4"/>
        <v/>
      </c>
      <c r="C12" s="435" t="str">
        <f>IF($D12="","",IF($B12="","",COUNTIF($B$4:B12,"A")))</f>
        <v/>
      </c>
      <c r="D12" s="546">
        <v>9</v>
      </c>
      <c r="E12" s="547" t="s">
        <v>1454</v>
      </c>
      <c r="F12" s="542" t="s">
        <v>1265</v>
      </c>
      <c r="G12" s="542">
        <v>1</v>
      </c>
      <c r="H12" s="514"/>
      <c r="I12" s="555" t="s">
        <v>1488</v>
      </c>
      <c r="J12" s="549" t="s">
        <v>1499</v>
      </c>
      <c r="K12" s="549">
        <v>100</v>
      </c>
      <c r="L12" s="578">
        <v>4.8</v>
      </c>
      <c r="M12" s="437" t="str">
        <f t="shared" si="0"/>
        <v/>
      </c>
      <c r="N12" s="550" t="s">
        <v>1514</v>
      </c>
      <c r="O12" s="579" t="s">
        <v>1522</v>
      </c>
      <c r="P12" s="551">
        <v>100</v>
      </c>
      <c r="Q12" s="576">
        <v>5.75</v>
      </c>
      <c r="R12" s="437" t="str">
        <f t="shared" si="1"/>
        <v/>
      </c>
      <c r="S12" s="552" t="s">
        <v>1527</v>
      </c>
      <c r="T12" s="553" t="s">
        <v>1537</v>
      </c>
      <c r="U12" s="554" t="s">
        <v>1455</v>
      </c>
      <c r="V12" s="574">
        <v>4.7699999999999996</v>
      </c>
      <c r="W12" s="437" t="str">
        <f t="shared" si="2"/>
        <v/>
      </c>
      <c r="X12" s="552" t="s">
        <v>1551</v>
      </c>
      <c r="Y12" s="553">
        <v>4714</v>
      </c>
      <c r="Z12" s="558" t="s">
        <v>1456</v>
      </c>
      <c r="AA12" s="548">
        <v>4.5999999999999996</v>
      </c>
      <c r="AB12" s="437" t="str">
        <f t="shared" si="3"/>
        <v/>
      </c>
      <c r="AC12" s="548"/>
      <c r="AD12" s="560"/>
      <c r="AE12" s="442"/>
      <c r="AF12" s="444">
        <f>$R$36</f>
        <v>1</v>
      </c>
      <c r="AG12" s="444">
        <f>IF($AF$11="","",$R$1)</f>
        <v>2</v>
      </c>
      <c r="AH12" s="570" t="str">
        <f>IF(AF12="","",N2)</f>
        <v>KALAMAZOO PRODUCTOS DE OFICINA S.L.U.</v>
      </c>
      <c r="AI12" s="571">
        <f>$R$35</f>
        <v>0</v>
      </c>
    </row>
    <row r="13" spans="2:35" ht="66.75" thickBot="1" x14ac:dyDescent="0.3">
      <c r="B13" s="436" t="str">
        <f t="shared" si="4"/>
        <v/>
      </c>
      <c r="C13" s="435" t="str">
        <f>IF($D13="","",IF($B13="","",COUNTIF($B$4:B13,"A")))</f>
        <v/>
      </c>
      <c r="D13" s="546">
        <v>10</v>
      </c>
      <c r="E13" s="547" t="s">
        <v>1457</v>
      </c>
      <c r="F13" s="542" t="s">
        <v>1265</v>
      </c>
      <c r="G13" s="542">
        <v>1</v>
      </c>
      <c r="H13" s="514"/>
      <c r="I13" s="555" t="s">
        <v>1488</v>
      </c>
      <c r="J13" s="549" t="s">
        <v>1500</v>
      </c>
      <c r="K13" s="549">
        <v>100</v>
      </c>
      <c r="L13" s="578">
        <v>4.8</v>
      </c>
      <c r="M13" s="437" t="str">
        <f t="shared" si="0"/>
        <v/>
      </c>
      <c r="N13" s="550" t="s">
        <v>1514</v>
      </c>
      <c r="O13" s="579" t="s">
        <v>1522</v>
      </c>
      <c r="P13" s="551">
        <v>100</v>
      </c>
      <c r="Q13" s="576">
        <v>5.75</v>
      </c>
      <c r="R13" s="437" t="str">
        <f t="shared" si="1"/>
        <v/>
      </c>
      <c r="S13" s="581" t="s">
        <v>1527</v>
      </c>
      <c r="T13" s="553" t="s">
        <v>1538</v>
      </c>
      <c r="U13" s="554" t="s">
        <v>1455</v>
      </c>
      <c r="V13" s="574">
        <v>4.7699999999999996</v>
      </c>
      <c r="W13" s="437" t="str">
        <f t="shared" si="2"/>
        <v/>
      </c>
      <c r="X13" s="552" t="s">
        <v>1551</v>
      </c>
      <c r="Y13" s="553">
        <v>1715</v>
      </c>
      <c r="Z13" s="554" t="s">
        <v>42</v>
      </c>
      <c r="AA13" s="548">
        <v>4.5999999999999996</v>
      </c>
      <c r="AB13" s="437" t="str">
        <f t="shared" si="3"/>
        <v/>
      </c>
      <c r="AC13" s="548"/>
      <c r="AD13" s="560"/>
      <c r="AE13" s="442"/>
      <c r="AF13" s="444">
        <f>$W$36</f>
        <v>1</v>
      </c>
      <c r="AG13" s="444">
        <f>IF($AF$11="","",$W$1)</f>
        <v>3</v>
      </c>
      <c r="AH13" s="570" t="str">
        <f>IF(AF13="","",S2)</f>
        <v>CLARIN LIBRERÍA Y PAPELERÍA S.L.</v>
      </c>
      <c r="AI13" s="571">
        <f>$W$35</f>
        <v>0</v>
      </c>
    </row>
    <row r="14" spans="2:35" ht="66.75" thickBot="1" x14ac:dyDescent="0.3">
      <c r="B14" s="436" t="str">
        <f t="shared" si="4"/>
        <v/>
      </c>
      <c r="C14" s="435" t="str">
        <f>IF($D14="","",IF($B14="","",COUNTIF($B$4:B14,"A")))</f>
        <v/>
      </c>
      <c r="D14" s="546">
        <v>11</v>
      </c>
      <c r="E14" s="547" t="s">
        <v>1458</v>
      </c>
      <c r="F14" s="542" t="s">
        <v>1265</v>
      </c>
      <c r="G14" s="542">
        <v>1</v>
      </c>
      <c r="H14" s="514"/>
      <c r="I14" s="555" t="s">
        <v>1488</v>
      </c>
      <c r="J14" s="549" t="s">
        <v>1501</v>
      </c>
      <c r="K14" s="549">
        <v>100</v>
      </c>
      <c r="L14" s="578">
        <v>4.8</v>
      </c>
      <c r="M14" s="437" t="str">
        <f t="shared" si="0"/>
        <v/>
      </c>
      <c r="N14" s="550" t="s">
        <v>1514</v>
      </c>
      <c r="O14" s="579" t="s">
        <v>1522</v>
      </c>
      <c r="P14" s="551">
        <v>100</v>
      </c>
      <c r="Q14" s="576">
        <v>5.75</v>
      </c>
      <c r="R14" s="437" t="str">
        <f t="shared" si="1"/>
        <v/>
      </c>
      <c r="S14" s="581" t="s">
        <v>1527</v>
      </c>
      <c r="T14" s="553" t="s">
        <v>1539</v>
      </c>
      <c r="U14" s="554" t="s">
        <v>1455</v>
      </c>
      <c r="V14" s="574">
        <v>4.7699999999999996</v>
      </c>
      <c r="W14" s="437" t="str">
        <f t="shared" si="2"/>
        <v/>
      </c>
      <c r="X14" s="552" t="s">
        <v>1551</v>
      </c>
      <c r="Y14" s="553">
        <v>1711</v>
      </c>
      <c r="Z14" s="554" t="s">
        <v>1455</v>
      </c>
      <c r="AA14" s="548">
        <v>4.5999999999999996</v>
      </c>
      <c r="AB14" s="437" t="str">
        <f t="shared" si="3"/>
        <v/>
      </c>
      <c r="AC14" s="548"/>
      <c r="AD14" s="560"/>
      <c r="AE14" s="442"/>
      <c r="AF14" s="444">
        <f>$AB$36</f>
        <v>1</v>
      </c>
      <c r="AG14" s="444">
        <f>IF($AF$11="","",$AB$1)</f>
        <v>4</v>
      </c>
      <c r="AH14" s="570" t="str">
        <f>IF(AF14="","",X2)</f>
        <v>COMERCIAL MANUEL URONES S.L.</v>
      </c>
      <c r="AI14" s="571">
        <f>$AB$35</f>
        <v>0</v>
      </c>
    </row>
    <row r="15" spans="2:35" ht="66.75" thickBot="1" x14ac:dyDescent="0.3">
      <c r="B15" s="436" t="str">
        <f t="shared" si="4"/>
        <v/>
      </c>
      <c r="C15" s="435" t="str">
        <f>IF($D15="","",IF($B15="","",COUNTIF($B$4:B15,"A")))</f>
        <v/>
      </c>
      <c r="D15" s="546">
        <v>12</v>
      </c>
      <c r="E15" s="547" t="s">
        <v>1459</v>
      </c>
      <c r="F15" s="542" t="s">
        <v>1265</v>
      </c>
      <c r="G15" s="542">
        <v>1</v>
      </c>
      <c r="H15" s="514"/>
      <c r="I15" s="555" t="s">
        <v>1488</v>
      </c>
      <c r="J15" s="549" t="s">
        <v>1502</v>
      </c>
      <c r="K15" s="549">
        <v>100</v>
      </c>
      <c r="L15" s="578">
        <v>4.8</v>
      </c>
      <c r="M15" s="437" t="str">
        <f t="shared" si="0"/>
        <v/>
      </c>
      <c r="N15" s="550" t="s">
        <v>1514</v>
      </c>
      <c r="O15" s="579" t="s">
        <v>1522</v>
      </c>
      <c r="P15" s="551">
        <v>100</v>
      </c>
      <c r="Q15" s="576">
        <v>5.75</v>
      </c>
      <c r="R15" s="437" t="str">
        <f t="shared" si="1"/>
        <v/>
      </c>
      <c r="S15" s="581" t="s">
        <v>1527</v>
      </c>
      <c r="T15" s="553" t="s">
        <v>1540</v>
      </c>
      <c r="U15" s="554" t="s">
        <v>1455</v>
      </c>
      <c r="V15" s="574">
        <v>4.7699999999999996</v>
      </c>
      <c r="W15" s="437" t="str">
        <f t="shared" si="2"/>
        <v/>
      </c>
      <c r="X15" s="552" t="s">
        <v>1551</v>
      </c>
      <c r="Y15" s="553">
        <v>4713</v>
      </c>
      <c r="Z15" s="558" t="s">
        <v>1460</v>
      </c>
      <c r="AA15" s="548">
        <v>4.5999999999999996</v>
      </c>
      <c r="AB15" s="437" t="str">
        <f t="shared" si="3"/>
        <v/>
      </c>
      <c r="AC15" s="548"/>
      <c r="AD15" s="560"/>
      <c r="AE15" s="442"/>
      <c r="AF15" s="569"/>
      <c r="AG15" s="569"/>
      <c r="AH15" s="569"/>
      <c r="AI15" s="569"/>
    </row>
    <row r="16" spans="2:35" ht="66.75" thickBot="1" x14ac:dyDescent="0.3">
      <c r="B16" s="436" t="str">
        <f t="shared" si="4"/>
        <v/>
      </c>
      <c r="C16" s="435" t="str">
        <f>IF($D16="","",IF($B16="","",COUNTIF($B$4:B16,"A")))</f>
        <v/>
      </c>
      <c r="D16" s="546">
        <v>13</v>
      </c>
      <c r="E16" s="547" t="s">
        <v>1461</v>
      </c>
      <c r="F16" s="542" t="s">
        <v>1265</v>
      </c>
      <c r="G16" s="542">
        <v>1</v>
      </c>
      <c r="H16" s="514"/>
      <c r="I16" s="555" t="s">
        <v>1488</v>
      </c>
      <c r="J16" s="549" t="s">
        <v>1503</v>
      </c>
      <c r="K16" s="549">
        <v>100</v>
      </c>
      <c r="L16" s="578">
        <v>4.8</v>
      </c>
      <c r="M16" s="437" t="str">
        <f t="shared" si="0"/>
        <v/>
      </c>
      <c r="N16" s="550" t="s">
        <v>1383</v>
      </c>
      <c r="O16" s="551">
        <v>1279</v>
      </c>
      <c r="P16" s="551">
        <v>100</v>
      </c>
      <c r="Q16" s="576">
        <v>12</v>
      </c>
      <c r="R16" s="437" t="str">
        <f t="shared" si="1"/>
        <v/>
      </c>
      <c r="S16" s="581" t="s">
        <v>1527</v>
      </c>
      <c r="T16" s="553" t="s">
        <v>1541</v>
      </c>
      <c r="U16" s="554" t="s">
        <v>1455</v>
      </c>
      <c r="V16" s="574">
        <v>4.7699999999999996</v>
      </c>
      <c r="W16" s="437" t="str">
        <f t="shared" si="2"/>
        <v/>
      </c>
      <c r="X16" s="552" t="s">
        <v>1551</v>
      </c>
      <c r="Y16" s="553">
        <v>4712</v>
      </c>
      <c r="Z16" s="558" t="s">
        <v>1460</v>
      </c>
      <c r="AA16" s="548">
        <v>4.5999999999999996</v>
      </c>
      <c r="AB16" s="437" t="str">
        <f t="shared" si="3"/>
        <v/>
      </c>
      <c r="AC16" s="548"/>
      <c r="AD16" s="560"/>
      <c r="AE16" s="442"/>
      <c r="AF16" s="569"/>
      <c r="AG16" s="569"/>
      <c r="AH16" s="569"/>
      <c r="AI16" s="569"/>
    </row>
    <row r="17" spans="2:37" ht="66.75" thickBot="1" x14ac:dyDescent="0.3">
      <c r="B17" s="436" t="str">
        <f t="shared" si="4"/>
        <v/>
      </c>
      <c r="C17" s="435" t="str">
        <f>IF($D17="","",IF($B17="","",COUNTIF($B$4:B17,"A")))</f>
        <v/>
      </c>
      <c r="D17" s="546">
        <v>14</v>
      </c>
      <c r="E17" s="547" t="s">
        <v>1462</v>
      </c>
      <c r="F17" s="542" t="s">
        <v>1265</v>
      </c>
      <c r="G17" s="542">
        <v>1</v>
      </c>
      <c r="H17" s="514"/>
      <c r="I17" s="555" t="s">
        <v>1488</v>
      </c>
      <c r="J17" s="549" t="s">
        <v>1504</v>
      </c>
      <c r="K17" s="549">
        <v>100</v>
      </c>
      <c r="L17" s="578">
        <v>4.8</v>
      </c>
      <c r="M17" s="437" t="str">
        <f t="shared" si="0"/>
        <v/>
      </c>
      <c r="N17" s="550" t="s">
        <v>1514</v>
      </c>
      <c r="O17" s="579" t="s">
        <v>1522</v>
      </c>
      <c r="P17" s="551">
        <v>100</v>
      </c>
      <c r="Q17" s="576">
        <v>5.75</v>
      </c>
      <c r="R17" s="437" t="str">
        <f t="shared" si="1"/>
        <v/>
      </c>
      <c r="S17" s="581" t="s">
        <v>1527</v>
      </c>
      <c r="T17" s="553" t="s">
        <v>1542</v>
      </c>
      <c r="U17" s="554" t="s">
        <v>1455</v>
      </c>
      <c r="V17" s="574">
        <v>4.7699999999999996</v>
      </c>
      <c r="W17" s="437" t="str">
        <f t="shared" si="2"/>
        <v/>
      </c>
      <c r="X17" s="552" t="s">
        <v>1551</v>
      </c>
      <c r="Y17" s="553">
        <v>4708</v>
      </c>
      <c r="Z17" s="558" t="s">
        <v>1460</v>
      </c>
      <c r="AA17" s="548">
        <v>4.5999999999999996</v>
      </c>
      <c r="AB17" s="437" t="str">
        <f t="shared" si="3"/>
        <v/>
      </c>
      <c r="AC17" s="548"/>
      <c r="AD17" s="560"/>
      <c r="AE17" s="442"/>
      <c r="AF17" s="569"/>
      <c r="AG17" s="569"/>
      <c r="AH17" s="569"/>
      <c r="AI17" s="569"/>
    </row>
    <row r="18" spans="2:37" ht="66.75" thickBot="1" x14ac:dyDescent="0.3">
      <c r="B18" s="436" t="str">
        <f t="shared" si="4"/>
        <v/>
      </c>
      <c r="C18" s="435" t="str">
        <f>IF($D18="","",IF($B18="","",COUNTIF($B$4:B18,"A")))</f>
        <v/>
      </c>
      <c r="D18" s="546">
        <v>15</v>
      </c>
      <c r="E18" s="547" t="s">
        <v>1561</v>
      </c>
      <c r="F18" s="542" t="s">
        <v>1265</v>
      </c>
      <c r="G18" s="542">
        <v>1</v>
      </c>
      <c r="H18" s="514"/>
      <c r="I18" s="555" t="s">
        <v>1505</v>
      </c>
      <c r="J18" s="549">
        <v>4703</v>
      </c>
      <c r="K18" s="549">
        <v>100</v>
      </c>
      <c r="L18" s="578">
        <v>5.38</v>
      </c>
      <c r="M18" s="437" t="str">
        <f t="shared" si="0"/>
        <v/>
      </c>
      <c r="N18" s="550" t="s">
        <v>1514</v>
      </c>
      <c r="O18" s="579" t="s">
        <v>1522</v>
      </c>
      <c r="P18" s="551">
        <v>100</v>
      </c>
      <c r="Q18" s="576">
        <v>5.75</v>
      </c>
      <c r="R18" s="437" t="str">
        <f t="shared" si="1"/>
        <v/>
      </c>
      <c r="S18" s="581" t="s">
        <v>1527</v>
      </c>
      <c r="T18" s="553" t="s">
        <v>1543</v>
      </c>
      <c r="U18" s="554" t="s">
        <v>1455</v>
      </c>
      <c r="V18" s="574">
        <v>4.7699999999999996</v>
      </c>
      <c r="W18" s="437" t="str">
        <f t="shared" si="2"/>
        <v/>
      </c>
      <c r="X18" s="552" t="s">
        <v>1551</v>
      </c>
      <c r="Y18" s="553">
        <v>4703</v>
      </c>
      <c r="Z18" s="558" t="s">
        <v>1460</v>
      </c>
      <c r="AA18" s="548">
        <v>4.5999999999999996</v>
      </c>
      <c r="AB18" s="437" t="str">
        <f t="shared" si="3"/>
        <v/>
      </c>
      <c r="AC18" s="548"/>
      <c r="AD18" s="560"/>
      <c r="AE18" s="442" t="s">
        <v>1138</v>
      </c>
      <c r="AF18" s="440"/>
      <c r="AG18" s="445"/>
      <c r="AH18" s="446"/>
      <c r="AI18" s="447" t="s">
        <v>1144</v>
      </c>
    </row>
    <row r="19" spans="2:37" ht="83.25" thickBot="1" x14ac:dyDescent="0.3">
      <c r="B19" s="436" t="str">
        <f t="shared" si="4"/>
        <v/>
      </c>
      <c r="C19" s="435" t="str">
        <f>IF($D19="","",IF($B19="","",COUNTIF($B$4:B19,"A")))</f>
        <v/>
      </c>
      <c r="D19" s="546">
        <v>16</v>
      </c>
      <c r="E19" s="547" t="s">
        <v>1463</v>
      </c>
      <c r="F19" s="542" t="s">
        <v>1265</v>
      </c>
      <c r="G19" s="542">
        <v>1</v>
      </c>
      <c r="H19" s="514"/>
      <c r="I19" s="555" t="s">
        <v>1488</v>
      </c>
      <c r="J19" s="549" t="s">
        <v>1506</v>
      </c>
      <c r="K19" s="549">
        <v>100</v>
      </c>
      <c r="L19" s="578">
        <v>4.8</v>
      </c>
      <c r="M19" s="437" t="str">
        <f t="shared" si="0"/>
        <v/>
      </c>
      <c r="N19" s="550" t="s">
        <v>1514</v>
      </c>
      <c r="O19" s="579" t="s">
        <v>1522</v>
      </c>
      <c r="P19" s="551">
        <v>100</v>
      </c>
      <c r="Q19" s="576">
        <v>5.75</v>
      </c>
      <c r="R19" s="437" t="str">
        <f t="shared" si="1"/>
        <v/>
      </c>
      <c r="S19" s="581" t="s">
        <v>1527</v>
      </c>
      <c r="T19" s="554" t="s">
        <v>1544</v>
      </c>
      <c r="U19" s="553" t="s">
        <v>1455</v>
      </c>
      <c r="V19" s="574">
        <v>4.7699999999999996</v>
      </c>
      <c r="W19" s="437" t="str">
        <f t="shared" si="2"/>
        <v/>
      </c>
      <c r="X19" s="552" t="s">
        <v>1551</v>
      </c>
      <c r="Y19" s="553">
        <v>4717</v>
      </c>
      <c r="Z19" s="558" t="s">
        <v>1460</v>
      </c>
      <c r="AA19" s="548">
        <v>4.5999999999999996</v>
      </c>
      <c r="AB19" s="437" t="str">
        <f t="shared" si="3"/>
        <v/>
      </c>
      <c r="AC19" s="548"/>
      <c r="AD19" s="560"/>
      <c r="AE19" s="448" t="s">
        <v>1167</v>
      </c>
      <c r="AF19" s="449" t="s">
        <v>1165</v>
      </c>
      <c r="AG19" s="573" t="str">
        <f>$AG$10</f>
        <v>ID-EMPRESA</v>
      </c>
      <c r="AH19" s="450" t="str">
        <f>$AH$10</f>
        <v>EMPRESA</v>
      </c>
      <c r="AI19" s="451" t="str">
        <f>$AI$10</f>
        <v>TOTALES (CON IVA)</v>
      </c>
    </row>
    <row r="20" spans="2:37" ht="66.75" thickBot="1" x14ac:dyDescent="0.3">
      <c r="B20" s="436" t="str">
        <f t="shared" si="4"/>
        <v/>
      </c>
      <c r="C20" s="435" t="str">
        <f>IF($D20="","",IF($B20="","",COUNTIF($B$4:B20,"A")))</f>
        <v/>
      </c>
      <c r="D20" s="546">
        <v>17</v>
      </c>
      <c r="E20" s="547" t="s">
        <v>1464</v>
      </c>
      <c r="F20" s="542" t="s">
        <v>1265</v>
      </c>
      <c r="G20" s="542">
        <v>1</v>
      </c>
      <c r="H20" s="514"/>
      <c r="I20" s="555" t="s">
        <v>1488</v>
      </c>
      <c r="J20" s="549" t="s">
        <v>1507</v>
      </c>
      <c r="K20" s="549">
        <v>100</v>
      </c>
      <c r="L20" s="578">
        <v>4.8</v>
      </c>
      <c r="M20" s="437" t="str">
        <f t="shared" si="0"/>
        <v/>
      </c>
      <c r="N20" s="550" t="s">
        <v>1514</v>
      </c>
      <c r="O20" s="579" t="s">
        <v>1522</v>
      </c>
      <c r="P20" s="551">
        <v>100</v>
      </c>
      <c r="Q20" s="576">
        <v>5.75</v>
      </c>
      <c r="R20" s="437" t="str">
        <f t="shared" si="1"/>
        <v/>
      </c>
      <c r="S20" s="581" t="s">
        <v>1527</v>
      </c>
      <c r="T20" s="553" t="s">
        <v>1545</v>
      </c>
      <c r="U20" s="554" t="s">
        <v>1455</v>
      </c>
      <c r="V20" s="574">
        <v>4.7699999999999996</v>
      </c>
      <c r="W20" s="437" t="str">
        <f t="shared" si="2"/>
        <v/>
      </c>
      <c r="X20" s="552" t="s">
        <v>1551</v>
      </c>
      <c r="Y20" s="553">
        <v>4716</v>
      </c>
      <c r="Z20" s="558" t="s">
        <v>1460</v>
      </c>
      <c r="AA20" s="548">
        <v>4.5999999999999996</v>
      </c>
      <c r="AB20" s="437" t="str">
        <f t="shared" si="3"/>
        <v/>
      </c>
      <c r="AC20" s="548"/>
      <c r="AD20" s="560"/>
      <c r="AE20" s="452">
        <f>IF(COUNT($AF$11:$AF$14)&gt;0,1,"")</f>
        <v>1</v>
      </c>
      <c r="AF20" s="453">
        <f>IF($AE20="","",IF($AE20=$AF$13,AF$13,IF($AE20=$AF$11,AF$11,IF($AE20=$AF$12,AF$12,AF$14))))</f>
        <v>1</v>
      </c>
      <c r="AG20" s="453">
        <f t="shared" ref="AG20:AI23" si="5">IF($AE20="","",IF($AE20=$AF$13,AG$13,IF($AE20=$AF$11,AG$11,IF($AE20=$AF$12,AG$12,AG$14))))</f>
        <v>3</v>
      </c>
      <c r="AH20" s="572" t="str">
        <f t="shared" si="5"/>
        <v>CLARIN LIBRERÍA Y PAPELERÍA S.L.</v>
      </c>
      <c r="AI20" s="453">
        <f t="shared" si="5"/>
        <v>0</v>
      </c>
    </row>
    <row r="21" spans="2:37" ht="66.75" thickBot="1" x14ac:dyDescent="0.3">
      <c r="B21" s="436" t="str">
        <f t="shared" si="4"/>
        <v/>
      </c>
      <c r="C21" s="435" t="str">
        <f>IF($D21="","",IF($B21="","",COUNTIF($B$4:B21,"A")))</f>
        <v/>
      </c>
      <c r="D21" s="546">
        <v>18</v>
      </c>
      <c r="E21" s="547" t="s">
        <v>1465</v>
      </c>
      <c r="F21" s="542" t="s">
        <v>1265</v>
      </c>
      <c r="G21" s="542">
        <v>1</v>
      </c>
      <c r="H21" s="514"/>
      <c r="I21" s="555" t="s">
        <v>1488</v>
      </c>
      <c r="J21" s="549" t="s">
        <v>1508</v>
      </c>
      <c r="K21" s="549">
        <v>100</v>
      </c>
      <c r="L21" s="578">
        <v>4.8</v>
      </c>
      <c r="M21" s="437" t="str">
        <f t="shared" si="0"/>
        <v/>
      </c>
      <c r="N21" s="550" t="s">
        <v>1383</v>
      </c>
      <c r="O21" s="579" t="s">
        <v>1523</v>
      </c>
      <c r="P21" s="551">
        <v>100</v>
      </c>
      <c r="Q21" s="576">
        <v>12</v>
      </c>
      <c r="R21" s="437" t="str">
        <f t="shared" si="1"/>
        <v/>
      </c>
      <c r="S21" s="581" t="s">
        <v>1527</v>
      </c>
      <c r="T21" s="553" t="s">
        <v>1546</v>
      </c>
      <c r="U21" s="554" t="s">
        <v>1455</v>
      </c>
      <c r="V21" s="574">
        <v>4.7699999999999996</v>
      </c>
      <c r="W21" s="437" t="str">
        <f t="shared" si="2"/>
        <v/>
      </c>
      <c r="X21" s="552" t="s">
        <v>1551</v>
      </c>
      <c r="Y21" s="553">
        <v>4722</v>
      </c>
      <c r="Z21" s="558" t="s">
        <v>1460</v>
      </c>
      <c r="AA21" s="548">
        <v>4.5999999999999996</v>
      </c>
      <c r="AB21" s="437" t="str">
        <f t="shared" si="3"/>
        <v/>
      </c>
      <c r="AC21" s="548"/>
      <c r="AD21" s="560"/>
      <c r="AE21" s="452">
        <f>IF(COUNT($AF$11:$AF$14)&gt;AE20,AE20+1,"")</f>
        <v>2</v>
      </c>
      <c r="AF21" s="453">
        <f t="shared" ref="AF21:AF23" si="6">IF($AE21="","",IF($AE21=$AF$13,AF$13,IF($AE21=$AF$11,AF$11,IF($AE21=$AF$12,AF$12,AF$14))))</f>
        <v>1</v>
      </c>
      <c r="AG21" s="453">
        <f t="shared" si="5"/>
        <v>4</v>
      </c>
      <c r="AH21" s="572" t="str">
        <f t="shared" si="5"/>
        <v>COMERCIAL MANUEL URONES S.L.</v>
      </c>
      <c r="AI21" s="453">
        <f t="shared" si="5"/>
        <v>0</v>
      </c>
    </row>
    <row r="22" spans="2:37" ht="66.75" thickBot="1" x14ac:dyDescent="0.3">
      <c r="B22" s="436" t="str">
        <f t="shared" si="4"/>
        <v/>
      </c>
      <c r="C22" s="435" t="str">
        <f>IF($D22="","",IF($B22="","",COUNTIF($B$4:B22,"A")))</f>
        <v/>
      </c>
      <c r="D22" s="546">
        <v>19</v>
      </c>
      <c r="E22" s="547" t="s">
        <v>1466</v>
      </c>
      <c r="F22" s="542" t="s">
        <v>1265</v>
      </c>
      <c r="G22" s="542">
        <v>1</v>
      </c>
      <c r="H22" s="514"/>
      <c r="I22" s="555" t="s">
        <v>1488</v>
      </c>
      <c r="J22" s="549" t="s">
        <v>1509</v>
      </c>
      <c r="K22" s="549">
        <v>100</v>
      </c>
      <c r="L22" s="578">
        <v>4.8</v>
      </c>
      <c r="M22" s="437" t="str">
        <f t="shared" si="0"/>
        <v/>
      </c>
      <c r="N22" s="550" t="s">
        <v>1514</v>
      </c>
      <c r="O22" s="579" t="s">
        <v>1522</v>
      </c>
      <c r="P22" s="551">
        <v>100</v>
      </c>
      <c r="Q22" s="576">
        <v>5.75</v>
      </c>
      <c r="R22" s="437" t="str">
        <f t="shared" si="1"/>
        <v/>
      </c>
      <c r="S22" s="581" t="s">
        <v>1527</v>
      </c>
      <c r="T22" s="553" t="s">
        <v>1547</v>
      </c>
      <c r="U22" s="554" t="s">
        <v>1455</v>
      </c>
      <c r="V22" s="574">
        <v>4.7699999999999996</v>
      </c>
      <c r="W22" s="437" t="str">
        <f t="shared" si="2"/>
        <v/>
      </c>
      <c r="X22" s="552" t="s">
        <v>1551</v>
      </c>
      <c r="Y22" s="553">
        <v>4704</v>
      </c>
      <c r="Z22" s="558" t="s">
        <v>1460</v>
      </c>
      <c r="AA22" s="548">
        <v>4.5999999999999996</v>
      </c>
      <c r="AB22" s="437" t="str">
        <f t="shared" si="3"/>
        <v/>
      </c>
      <c r="AC22" s="548"/>
      <c r="AD22" s="560"/>
      <c r="AE22" s="452">
        <f t="shared" ref="AE22:AE23" si="7">IF(COUNT($AF$11:$AF$14)&gt;AE21,AE21+1,"")</f>
        <v>3</v>
      </c>
      <c r="AF22" s="453">
        <f t="shared" si="6"/>
        <v>1</v>
      </c>
      <c r="AG22" s="453">
        <f t="shared" si="5"/>
        <v>4</v>
      </c>
      <c r="AH22" s="572" t="str">
        <f t="shared" si="5"/>
        <v>COMERCIAL MANUEL URONES S.L.</v>
      </c>
      <c r="AI22" s="453">
        <f t="shared" si="5"/>
        <v>0</v>
      </c>
    </row>
    <row r="23" spans="2:37" ht="66.75" thickBot="1" x14ac:dyDescent="0.3">
      <c r="B23" s="436" t="str">
        <f t="shared" si="4"/>
        <v/>
      </c>
      <c r="C23" s="435" t="str">
        <f>IF($D23="","",IF($B23="","",COUNTIF($B$4:B23,"A")))</f>
        <v/>
      </c>
      <c r="D23" s="546">
        <v>20</v>
      </c>
      <c r="E23" s="547" t="s">
        <v>1467</v>
      </c>
      <c r="F23" s="542" t="s">
        <v>1265</v>
      </c>
      <c r="G23" s="542">
        <v>1</v>
      </c>
      <c r="H23" s="514"/>
      <c r="I23" s="555" t="s">
        <v>1488</v>
      </c>
      <c r="J23" s="549" t="s">
        <v>1510</v>
      </c>
      <c r="K23" s="549">
        <v>100</v>
      </c>
      <c r="L23" s="578">
        <v>4.8</v>
      </c>
      <c r="M23" s="437" t="str">
        <f t="shared" si="0"/>
        <v/>
      </c>
      <c r="N23" s="550" t="s">
        <v>1514</v>
      </c>
      <c r="O23" s="579" t="s">
        <v>1522</v>
      </c>
      <c r="P23" s="551">
        <v>100</v>
      </c>
      <c r="Q23" s="576">
        <v>5.75</v>
      </c>
      <c r="R23" s="437" t="str">
        <f t="shared" si="1"/>
        <v/>
      </c>
      <c r="S23" s="581" t="s">
        <v>1527</v>
      </c>
      <c r="T23" s="553" t="s">
        <v>1548</v>
      </c>
      <c r="U23" s="554" t="s">
        <v>1455</v>
      </c>
      <c r="V23" s="574">
        <v>4.7699999999999996</v>
      </c>
      <c r="W23" s="437" t="str">
        <f t="shared" si="2"/>
        <v/>
      </c>
      <c r="X23" s="552" t="s">
        <v>1551</v>
      </c>
      <c r="Y23" s="553">
        <v>4705</v>
      </c>
      <c r="Z23" s="558" t="s">
        <v>1460</v>
      </c>
      <c r="AA23" s="548">
        <v>4.5999999999999996</v>
      </c>
      <c r="AB23" s="437" t="str">
        <f t="shared" si="3"/>
        <v/>
      </c>
      <c r="AC23" s="548"/>
      <c r="AD23" s="560"/>
      <c r="AE23" s="452">
        <f t="shared" si="7"/>
        <v>4</v>
      </c>
      <c r="AF23" s="453">
        <f t="shared" si="6"/>
        <v>1</v>
      </c>
      <c r="AG23" s="453">
        <f t="shared" si="5"/>
        <v>4</v>
      </c>
      <c r="AH23" s="572" t="str">
        <f t="shared" si="5"/>
        <v>COMERCIAL MANUEL URONES S.L.</v>
      </c>
      <c r="AI23" s="453">
        <f t="shared" si="5"/>
        <v>0</v>
      </c>
    </row>
    <row r="24" spans="2:37" ht="66.75" thickBot="1" x14ac:dyDescent="0.3">
      <c r="B24" s="436" t="str">
        <f t="shared" si="4"/>
        <v/>
      </c>
      <c r="C24" s="435" t="str">
        <f>IF($D24="","",IF($B24="","",COUNTIF($B$4:B24,"A")))</f>
        <v/>
      </c>
      <c r="D24" s="546">
        <v>21</v>
      </c>
      <c r="E24" s="547" t="s">
        <v>1562</v>
      </c>
      <c r="F24" s="542" t="s">
        <v>1265</v>
      </c>
      <c r="G24" s="542">
        <v>1</v>
      </c>
      <c r="H24" s="514"/>
      <c r="I24" s="555" t="s">
        <v>1488</v>
      </c>
      <c r="J24" s="549" t="s">
        <v>1511</v>
      </c>
      <c r="K24" s="549">
        <v>100</v>
      </c>
      <c r="L24" s="578">
        <v>4.8</v>
      </c>
      <c r="M24" s="437" t="str">
        <f t="shared" si="0"/>
        <v/>
      </c>
      <c r="N24" s="550" t="s">
        <v>1383</v>
      </c>
      <c r="O24" s="579" t="s">
        <v>1524</v>
      </c>
      <c r="P24" s="551">
        <v>100</v>
      </c>
      <c r="Q24" s="576">
        <v>12</v>
      </c>
      <c r="R24" s="437" t="str">
        <f t="shared" si="1"/>
        <v/>
      </c>
      <c r="S24" s="581" t="s">
        <v>1527</v>
      </c>
      <c r="T24" s="553" t="s">
        <v>1549</v>
      </c>
      <c r="U24" s="554" t="s">
        <v>1455</v>
      </c>
      <c r="V24" s="574">
        <v>4.7699999999999996</v>
      </c>
      <c r="W24" s="437" t="str">
        <f t="shared" si="2"/>
        <v/>
      </c>
      <c r="X24" s="552" t="s">
        <v>1551</v>
      </c>
      <c r="Y24" s="553">
        <v>10502</v>
      </c>
      <c r="Z24" s="558" t="s">
        <v>1460</v>
      </c>
      <c r="AA24" s="548">
        <v>4.5999999999999996</v>
      </c>
      <c r="AB24" s="437" t="str">
        <f t="shared" si="3"/>
        <v/>
      </c>
      <c r="AC24" s="548"/>
      <c r="AD24" s="560"/>
      <c r="AE24" s="427"/>
      <c r="AF24" s="427"/>
      <c r="AG24" s="440" t="s">
        <v>1169</v>
      </c>
      <c r="AH24" s="441"/>
      <c r="AI24" s="441"/>
    </row>
    <row r="25" spans="2:37" ht="66.75" thickBot="1" x14ac:dyDescent="0.3">
      <c r="B25" s="436" t="str">
        <f t="shared" si="4"/>
        <v/>
      </c>
      <c r="C25" s="435" t="str">
        <f>IF($D25="","",IF($B25="","",COUNTIF($B$4:B25,"A")))</f>
        <v/>
      </c>
      <c r="D25" s="546">
        <v>22</v>
      </c>
      <c r="E25" s="547" t="s">
        <v>1468</v>
      </c>
      <c r="F25" s="542" t="s">
        <v>1265</v>
      </c>
      <c r="G25" s="542">
        <v>1</v>
      </c>
      <c r="H25" s="514"/>
      <c r="I25" s="555" t="s">
        <v>1488</v>
      </c>
      <c r="J25" s="549" t="s">
        <v>1512</v>
      </c>
      <c r="K25" s="549">
        <v>100</v>
      </c>
      <c r="L25" s="578">
        <v>4.8</v>
      </c>
      <c r="M25" s="437" t="str">
        <f t="shared" si="0"/>
        <v/>
      </c>
      <c r="N25" s="550" t="s">
        <v>1383</v>
      </c>
      <c r="O25" s="579" t="s">
        <v>1525</v>
      </c>
      <c r="P25" s="551">
        <v>100</v>
      </c>
      <c r="Q25" s="576">
        <v>12</v>
      </c>
      <c r="R25" s="437" t="str">
        <f t="shared" si="1"/>
        <v/>
      </c>
      <c r="S25" s="581" t="s">
        <v>1527</v>
      </c>
      <c r="T25" s="553" t="s">
        <v>1550</v>
      </c>
      <c r="U25" s="554" t="s">
        <v>1455</v>
      </c>
      <c r="V25" s="574">
        <v>4.7699999999999996</v>
      </c>
      <c r="W25" s="437" t="str">
        <f t="shared" si="2"/>
        <v/>
      </c>
      <c r="X25" s="552" t="s">
        <v>1551</v>
      </c>
      <c r="Y25" s="553">
        <v>4707</v>
      </c>
      <c r="Z25" s="558" t="s">
        <v>1460</v>
      </c>
      <c r="AA25" s="548">
        <v>4.5999999999999996</v>
      </c>
      <c r="AB25" s="437" t="str">
        <f t="shared" si="3"/>
        <v/>
      </c>
      <c r="AC25" s="548"/>
      <c r="AD25" s="560"/>
      <c r="AE25" s="427"/>
      <c r="AF25" s="427"/>
      <c r="AG25" s="455" t="s">
        <v>1168</v>
      </c>
      <c r="AH25" s="450" t="s">
        <v>1159</v>
      </c>
      <c r="AI25" s="451" t="s">
        <v>1166</v>
      </c>
    </row>
    <row r="26" spans="2:37" ht="66.75" thickBot="1" x14ac:dyDescent="0.3">
      <c r="B26" s="436" t="str">
        <f t="shared" si="4"/>
        <v/>
      </c>
      <c r="C26" s="435" t="str">
        <f>IF($D26="","",IF($B26="","",COUNTIF($B$4:B26,"A")))</f>
        <v/>
      </c>
      <c r="D26" s="546">
        <v>23</v>
      </c>
      <c r="E26" s="547" t="s">
        <v>1469</v>
      </c>
      <c r="F26" s="542" t="s">
        <v>1265</v>
      </c>
      <c r="G26" s="542">
        <v>1</v>
      </c>
      <c r="H26" s="514"/>
      <c r="I26" s="577"/>
      <c r="J26" s="549"/>
      <c r="K26" s="549"/>
      <c r="L26" s="542"/>
      <c r="M26" s="437" t="str">
        <f t="shared" si="0"/>
        <v/>
      </c>
      <c r="N26" s="551"/>
      <c r="O26" s="551"/>
      <c r="P26" s="551"/>
      <c r="Q26" s="574"/>
      <c r="R26" s="437" t="str">
        <f t="shared" si="1"/>
        <v/>
      </c>
      <c r="S26" s="553"/>
      <c r="T26" s="554"/>
      <c r="U26" s="553"/>
      <c r="V26" s="574"/>
      <c r="W26" s="437" t="str">
        <f t="shared" si="2"/>
        <v/>
      </c>
      <c r="X26" s="575"/>
      <c r="Y26" s="553"/>
      <c r="Z26" s="558"/>
      <c r="AA26" s="548"/>
      <c r="AB26" s="437" t="str">
        <f t="shared" si="3"/>
        <v/>
      </c>
      <c r="AC26" s="548"/>
      <c r="AD26" s="560"/>
      <c r="AE26" s="427"/>
      <c r="AF26" s="427"/>
      <c r="AG26" s="456">
        <f>AG20</f>
        <v>3</v>
      </c>
      <c r="AH26" s="454" t="str">
        <f>AH20</f>
        <v>CLARIN LIBRERÍA Y PAPELERÍA S.L.</v>
      </c>
      <c r="AI26" s="457">
        <f>AI20</f>
        <v>0</v>
      </c>
    </row>
    <row r="27" spans="2:37" x14ac:dyDescent="0.25">
      <c r="B27" s="436"/>
      <c r="C27" s="435"/>
      <c r="D27" s="459"/>
      <c r="E27" s="460"/>
      <c r="F27" s="460"/>
      <c r="G27" s="460"/>
      <c r="H27" s="461"/>
      <c r="I27" s="460"/>
      <c r="J27" s="460"/>
      <c r="K27" s="515"/>
      <c r="L27" s="518"/>
      <c r="M27" s="518"/>
      <c r="N27" s="462"/>
      <c r="O27" s="460"/>
      <c r="P27" s="463"/>
      <c r="Q27" s="464"/>
      <c r="R27" s="464"/>
      <c r="S27" s="465"/>
      <c r="T27" s="465"/>
      <c r="U27" s="460"/>
      <c r="V27" s="137"/>
      <c r="W27" s="137"/>
      <c r="X27" s="137"/>
      <c r="Y27" s="137"/>
      <c r="Z27" s="137"/>
    </row>
    <row r="28" spans="2:37" x14ac:dyDescent="0.25">
      <c r="B28" s="436"/>
      <c r="C28" s="435"/>
      <c r="D28" s="459"/>
      <c r="E28" s="466"/>
      <c r="F28" s="467"/>
      <c r="G28" s="467"/>
      <c r="H28" s="468"/>
      <c r="I28" s="467"/>
      <c r="J28" s="467"/>
      <c r="K28" s="467"/>
      <c r="L28" s="469"/>
      <c r="M28" s="463"/>
      <c r="N28" s="465"/>
      <c r="O28" s="470"/>
      <c r="P28" s="150"/>
      <c r="R28" s="471"/>
      <c r="S28" s="524"/>
      <c r="T28" s="524"/>
      <c r="U28" s="470"/>
      <c r="V28" s="137"/>
      <c r="W28" s="137"/>
      <c r="X28" s="137"/>
      <c r="Y28" s="137"/>
      <c r="Z28" s="137"/>
    </row>
    <row r="29" spans="2:37" x14ac:dyDescent="0.25">
      <c r="B29" s="436"/>
      <c r="C29" s="435"/>
      <c r="D29" s="459"/>
      <c r="E29" s="466"/>
      <c r="F29" s="467"/>
      <c r="G29" s="467"/>
      <c r="H29" s="468"/>
      <c r="I29" s="467"/>
      <c r="J29" s="467"/>
      <c r="K29" s="467"/>
      <c r="L29" s="469"/>
      <c r="M29" s="463"/>
      <c r="N29" s="465"/>
      <c r="O29" s="470" t="str">
        <f>IF(COUNTIF($P$5:$P$26,"No disponible")&gt;0,"Esta oferta contiene productos no disponibles","")</f>
        <v/>
      </c>
      <c r="P29" s="470"/>
      <c r="Q29" s="470"/>
      <c r="R29" s="470"/>
      <c r="S29" s="470"/>
      <c r="T29" s="470"/>
      <c r="U29" s="470" t="str">
        <f>IF(COUNTIF($X$5:$X$26,"No disponible")&gt;0,"Esta oferta contiene productos no disponibles","")</f>
        <v/>
      </c>
      <c r="V29" s="137"/>
      <c r="W29" s="137"/>
      <c r="X29" s="137"/>
      <c r="Y29" s="137"/>
      <c r="Z29" s="137"/>
    </row>
    <row r="30" spans="2:37" ht="15.75" thickBot="1" x14ac:dyDescent="0.3">
      <c r="B30" s="436"/>
      <c r="C30" s="435"/>
      <c r="D30" s="459"/>
      <c r="F30" s="473" t="s">
        <v>1143</v>
      </c>
      <c r="G30" s="474"/>
      <c r="J30" s="474"/>
      <c r="K30" s="519"/>
      <c r="L30" s="520" t="str">
        <f>"PORCENTAJES-"&amp;$M$1</f>
        <v>PORCENTAJES-1</v>
      </c>
      <c r="M30" s="526" t="str">
        <f>"PRECIO-"&amp;$M$1</f>
        <v>PRECIO-1</v>
      </c>
      <c r="N30" s="472"/>
      <c r="O30" s="472"/>
      <c r="P30" s="524"/>
      <c r="Q30" s="524" t="s">
        <v>1442</v>
      </c>
      <c r="R30" s="524" t="str">
        <f>"PRECIO-"&amp;$R$1</f>
        <v>PRECIO-2</v>
      </c>
      <c r="S30" s="472"/>
      <c r="T30" s="472"/>
      <c r="U30" s="524"/>
      <c r="V30" s="524" t="s">
        <v>1443</v>
      </c>
      <c r="W30" s="524" t="str">
        <f>"PRECIO-"&amp;$W$1</f>
        <v>PRECIO-3</v>
      </c>
      <c r="X30" s="472"/>
      <c r="Y30" s="472"/>
      <c r="Z30" s="524"/>
      <c r="AA30" s="524" t="s">
        <v>1474</v>
      </c>
      <c r="AB30" s="524" t="str">
        <f>"PRECIO-"&amp;$AB$1</f>
        <v>PRECIO-4</v>
      </c>
    </row>
    <row r="31" spans="2:37" ht="18.75" x14ac:dyDescent="0.3">
      <c r="B31" s="436"/>
      <c r="C31" s="435"/>
      <c r="D31" s="459"/>
      <c r="F31" s="476" t="s">
        <v>1139</v>
      </c>
      <c r="G31" s="477"/>
      <c r="H31" s="478"/>
      <c r="I31" s="479"/>
      <c r="J31" s="479"/>
      <c r="K31" s="480"/>
      <c r="L31" s="527"/>
      <c r="M31" s="481">
        <f>IF(COUNTIF(M$4:M$26,"No disponible")&gt;0,"",SUM(M$4:M$26))</f>
        <v>0</v>
      </c>
      <c r="N31" s="479"/>
      <c r="O31" s="479"/>
      <c r="P31" s="480"/>
      <c r="Q31" s="527"/>
      <c r="R31" s="481">
        <f>IF(COUNTIF(R$4:R$26,"No disponible")&gt;0,"",SUM(R$4:R$26))</f>
        <v>0</v>
      </c>
      <c r="S31" s="479"/>
      <c r="T31" s="479"/>
      <c r="U31" s="480"/>
      <c r="V31" s="527"/>
      <c r="W31" s="481">
        <f>IF(COUNTIF(W$4:W$26,"No disponible")&gt;0,"",SUM(W$4:W$26))</f>
        <v>0</v>
      </c>
      <c r="X31" s="479"/>
      <c r="Y31" s="479"/>
      <c r="Z31" s="480"/>
      <c r="AA31" s="527"/>
      <c r="AB31" s="481">
        <f>IF(COUNTIF(AB$4:AB$26,"No disponible")&gt;0,"",SUM(AB$4:AB$26))</f>
        <v>0</v>
      </c>
      <c r="AJ31" s="458"/>
      <c r="AK31" s="458"/>
    </row>
    <row r="32" spans="2:37" ht="15.75" thickBot="1" x14ac:dyDescent="0.3">
      <c r="B32" s="436"/>
      <c r="C32" s="435"/>
      <c r="F32" s="483" t="s">
        <v>1161</v>
      </c>
      <c r="G32" s="484"/>
      <c r="H32" s="485"/>
      <c r="I32" s="486"/>
      <c r="J32" s="486"/>
      <c r="K32" s="528"/>
      <c r="L32" s="529" t="str">
        <f>IF(M$31="","",IF(M$31&lt;1000,"",IF($M$31&lt;=1999,0.02,0.03)))</f>
        <v/>
      </c>
      <c r="M32" s="530">
        <f>IF(M$31="","",IF(L$32="",0,(ROUND(M$31*L$32,2))))</f>
        <v>0</v>
      </c>
      <c r="N32" s="486"/>
      <c r="O32" s="486"/>
      <c r="P32" s="528"/>
      <c r="Q32" s="529" t="str">
        <f>IF(R$31="","",IF(R$31&lt;1000,"",IF(R$31&lt;=1999,0.02,0.04)))</f>
        <v/>
      </c>
      <c r="R32" s="530">
        <f>IF(R$31="","",IF(Q$32="",0,(ROUND(R$31*Q$32,2))))</f>
        <v>0</v>
      </c>
      <c r="S32" s="486"/>
      <c r="T32" s="486"/>
      <c r="U32" s="528"/>
      <c r="V32" s="529" t="str">
        <f>IF(W$31="","",IF(W$31&lt;1000,"",IF(W$31&lt;=1999,0.01,0.02)))</f>
        <v/>
      </c>
      <c r="W32" s="530">
        <f>IF(W$31="","",IF(V$32="",0,(ROUND(W$31*V$32,2))))</f>
        <v>0</v>
      </c>
      <c r="X32" s="486"/>
      <c r="Y32" s="486"/>
      <c r="Z32" s="528"/>
      <c r="AA32" s="529" t="str">
        <f>IF(AB$31="","",IF(AB$31&lt;1000,"",IF(AB$31&lt;=1999,0.01,0.02)))</f>
        <v/>
      </c>
      <c r="AB32" s="530">
        <f>IF(AB$31="","",IF(AA$32="",0,(ROUND(AB$31*AA$32,2))))</f>
        <v>0</v>
      </c>
    </row>
    <row r="33" spans="2:28" ht="19.5" thickBot="1" x14ac:dyDescent="0.35">
      <c r="B33" s="436"/>
      <c r="C33" s="435"/>
      <c r="E33" s="487" t="s">
        <v>1155</v>
      </c>
      <c r="F33" s="488" t="s">
        <v>1162</v>
      </c>
      <c r="G33" s="489"/>
      <c r="H33" s="490"/>
      <c r="I33" s="491"/>
      <c r="J33" s="491"/>
      <c r="K33" s="531"/>
      <c r="L33" s="532"/>
      <c r="M33" s="533">
        <f>IF(M$31="","",IF(M$32="",M$31,ROUND(M$31-M$32,2)))</f>
        <v>0</v>
      </c>
      <c r="N33" s="491"/>
      <c r="O33" s="491"/>
      <c r="P33" s="531"/>
      <c r="Q33" s="532"/>
      <c r="R33" s="533">
        <f>IF(R$31="","",IF(R$32="",R$31,ROUND(R$31-R$32,2)))</f>
        <v>0</v>
      </c>
      <c r="S33" s="491"/>
      <c r="T33" s="491"/>
      <c r="U33" s="531"/>
      <c r="V33" s="532"/>
      <c r="W33" s="533">
        <f>IF(W$31="","",IF(W$32="",W$31,ROUND(W$31-W$32,2)))</f>
        <v>0</v>
      </c>
      <c r="X33" s="491"/>
      <c r="Y33" s="491"/>
      <c r="Z33" s="531"/>
      <c r="AA33" s="532"/>
      <c r="AB33" s="533">
        <f>IF(AB$31="","",IF(AB$32="",AB$31,ROUND(AB$31-AB$32,2)))</f>
        <v>0</v>
      </c>
    </row>
    <row r="34" spans="2:28" x14ac:dyDescent="0.25">
      <c r="B34" s="436"/>
      <c r="C34" s="435"/>
      <c r="F34" s="483" t="s">
        <v>1140</v>
      </c>
      <c r="G34" s="484"/>
      <c r="H34" s="485"/>
      <c r="I34" s="486"/>
      <c r="J34" s="486"/>
      <c r="K34" s="528"/>
      <c r="L34" s="529">
        <f>IF($M$31="","",21%)</f>
        <v>0.21</v>
      </c>
      <c r="M34" s="530">
        <f>IF(M$31="","",ROUND(M$33*L$34,2))</f>
        <v>0</v>
      </c>
      <c r="N34" s="486"/>
      <c r="O34" s="486"/>
      <c r="P34" s="528"/>
      <c r="Q34" s="529">
        <v>0.21</v>
      </c>
      <c r="R34" s="530">
        <f>IF(R$31="","",ROUND(R$33*Q$34,2))</f>
        <v>0</v>
      </c>
      <c r="S34" s="486"/>
      <c r="T34" s="486"/>
      <c r="U34" s="528"/>
      <c r="V34" s="529">
        <v>0.21</v>
      </c>
      <c r="W34" s="530">
        <f>IF(W$31="","",ROUND(W$33*V$34,2))</f>
        <v>0</v>
      </c>
      <c r="X34" s="486"/>
      <c r="Y34" s="486"/>
      <c r="Z34" s="528"/>
      <c r="AA34" s="529">
        <v>0.21</v>
      </c>
      <c r="AB34" s="530">
        <f>IF(AB$31="","",ROUND(AB$33*AA$34,2))</f>
        <v>0</v>
      </c>
    </row>
    <row r="35" spans="2:28" ht="19.5" thickBot="1" x14ac:dyDescent="0.35">
      <c r="B35" s="436"/>
      <c r="C35" s="435"/>
      <c r="F35" s="492" t="s">
        <v>1141</v>
      </c>
      <c r="G35" s="493"/>
      <c r="H35" s="494"/>
      <c r="I35" s="495"/>
      <c r="J35" s="495"/>
      <c r="K35" s="534"/>
      <c r="L35" s="535"/>
      <c r="M35" s="536">
        <f>IF(M$31="","",M$33+M$34)</f>
        <v>0</v>
      </c>
      <c r="N35" s="495"/>
      <c r="O35" s="495"/>
      <c r="P35" s="534"/>
      <c r="Q35" s="535"/>
      <c r="R35" s="536">
        <f>IF(R$31="","",R$33+R$34)</f>
        <v>0</v>
      </c>
      <c r="S35" s="495"/>
      <c r="T35" s="495"/>
      <c r="U35" s="534"/>
      <c r="V35" s="535"/>
      <c r="W35" s="536">
        <f>IF(W$31="","",W$33+W$34)</f>
        <v>0</v>
      </c>
      <c r="X35" s="495"/>
      <c r="Y35" s="495"/>
      <c r="Z35" s="534"/>
      <c r="AA35" s="535"/>
      <c r="AB35" s="536">
        <f>IF(AB$31="","",AB$33+AB$34)</f>
        <v>0</v>
      </c>
    </row>
    <row r="36" spans="2:28" ht="15.75" thickBot="1" x14ac:dyDescent="0.3">
      <c r="B36" s="436"/>
      <c r="C36" s="435"/>
      <c r="F36" s="496" t="s">
        <v>1164</v>
      </c>
      <c r="G36" s="497"/>
      <c r="H36" s="498"/>
      <c r="I36" s="497"/>
      <c r="J36" s="497"/>
      <c r="K36" s="521"/>
      <c r="L36" s="522"/>
      <c r="M36" s="537">
        <f>IF(M$31="","",RANK(M$35,$M$35:$AB$35,1))</f>
        <v>1</v>
      </c>
      <c r="N36" s="471"/>
      <c r="O36" s="471"/>
      <c r="P36" s="539"/>
      <c r="Q36" s="539"/>
      <c r="R36" s="537">
        <f>IF(R$31="","",RANK(R$35,$M$35:$AB$35,1))</f>
        <v>1</v>
      </c>
      <c r="S36" s="471"/>
      <c r="T36" s="471"/>
      <c r="U36" s="539"/>
      <c r="V36" s="539"/>
      <c r="W36" s="537">
        <f>IF(W$31="","",RANK(W$35,$M$35:$AB$35,1))</f>
        <v>1</v>
      </c>
      <c r="X36" s="471"/>
      <c r="Y36" s="471"/>
      <c r="Z36" s="539"/>
      <c r="AA36" s="539"/>
      <c r="AB36" s="537">
        <f>IF(AB$31="","",RANK(AB$35,$M$35:$AB$35,1))</f>
        <v>1</v>
      </c>
    </row>
    <row r="37" spans="2:28" x14ac:dyDescent="0.25">
      <c r="B37" s="436"/>
      <c r="C37" s="435"/>
      <c r="E37" s="499"/>
      <c r="F37" s="500"/>
      <c r="G37" s="500"/>
      <c r="H37" s="501"/>
      <c r="I37" s="502"/>
      <c r="J37" s="500"/>
      <c r="K37" s="500"/>
      <c r="L37" s="523"/>
      <c r="M37" s="524"/>
      <c r="N37" s="538"/>
      <c r="O37" s="340"/>
      <c r="P37" s="503"/>
      <c r="Q37" s="503"/>
      <c r="R37" s="524"/>
      <c r="S37" s="524"/>
      <c r="T37" s="538"/>
      <c r="U37" s="471"/>
      <c r="X37" s="541"/>
      <c r="Y37" s="541"/>
      <c r="Z37" s="541"/>
    </row>
    <row r="38" spans="2:28" ht="15.75" thickBot="1" x14ac:dyDescent="0.3">
      <c r="B38" s="436"/>
      <c r="C38" s="435"/>
      <c r="U38" s="471"/>
      <c r="X38" s="541"/>
      <c r="Y38" s="541"/>
      <c r="Z38" s="541"/>
    </row>
    <row r="39" spans="2:28" ht="21.75" thickTop="1" x14ac:dyDescent="0.25">
      <c r="B39" s="436"/>
      <c r="C39" s="435"/>
      <c r="G39" s="504" t="s">
        <v>1149</v>
      </c>
      <c r="H39" s="505"/>
      <c r="I39" s="506"/>
      <c r="J39" s="506"/>
      <c r="K39" s="517"/>
      <c r="L39" s="507"/>
      <c r="M39" s="506"/>
      <c r="N39" s="505"/>
      <c r="O39" s="506"/>
      <c r="P39" s="508"/>
      <c r="Q39" s="508"/>
      <c r="R39" s="509"/>
      <c r="S39" s="510"/>
      <c r="T39" s="511" t="s">
        <v>1150</v>
      </c>
      <c r="U39" s="471"/>
      <c r="X39" s="541"/>
      <c r="Y39" s="541"/>
      <c r="Z39" s="541"/>
    </row>
    <row r="40" spans="2:28" ht="29.25" thickBot="1" x14ac:dyDescent="0.3">
      <c r="B40" s="436"/>
      <c r="C40" s="435"/>
      <c r="G40" s="512">
        <f>$AG$26</f>
        <v>3</v>
      </c>
      <c r="H40" s="585" t="str">
        <f>$AH$26</f>
        <v>CLARIN LIBRERÍA Y PAPELERÍA S.L.</v>
      </c>
      <c r="I40" s="586"/>
      <c r="J40" s="586"/>
      <c r="K40" s="586"/>
      <c r="L40" s="586"/>
      <c r="M40" s="586"/>
      <c r="N40" s="586"/>
      <c r="O40" s="586"/>
      <c r="P40" s="586"/>
      <c r="Q40" s="513"/>
      <c r="R40" s="587">
        <f>$AI$26</f>
        <v>0</v>
      </c>
      <c r="S40" s="588"/>
      <c r="T40" s="589"/>
      <c r="U40" s="471"/>
      <c r="X40" s="541"/>
      <c r="Y40" s="541"/>
      <c r="Z40" s="541"/>
    </row>
    <row r="41" spans="2:28" ht="15.75" thickTop="1" x14ac:dyDescent="0.25">
      <c r="B41" s="436"/>
      <c r="C41" s="435"/>
      <c r="U41" s="471"/>
      <c r="X41" s="541"/>
      <c r="Y41" s="541"/>
      <c r="Z41" s="541"/>
    </row>
    <row r="42" spans="2:28" x14ac:dyDescent="0.25">
      <c r="B42" s="436"/>
      <c r="C42" s="435"/>
    </row>
    <row r="43" spans="2:28" x14ac:dyDescent="0.25">
      <c r="B43" s="436"/>
      <c r="C43" s="435"/>
      <c r="P43" s="150"/>
      <c r="Q43" s="150"/>
    </row>
    <row r="44" spans="2:28" x14ac:dyDescent="0.25">
      <c r="B44" s="436"/>
      <c r="C44" s="435"/>
    </row>
    <row r="45" spans="2:28" x14ac:dyDescent="0.25">
      <c r="B45" s="436"/>
      <c r="C45" s="435"/>
    </row>
    <row r="46" spans="2:28" x14ac:dyDescent="0.25">
      <c r="B46" s="436"/>
      <c r="C46" s="435"/>
    </row>
    <row r="47" spans="2:28" x14ac:dyDescent="0.25">
      <c r="B47" s="436"/>
      <c r="C47" s="435"/>
    </row>
    <row r="48" spans="2:28" x14ac:dyDescent="0.25">
      <c r="B48" s="436"/>
      <c r="C48" s="435"/>
    </row>
    <row r="49" spans="2:3" x14ac:dyDescent="0.25">
      <c r="B49" s="436"/>
      <c r="C49" s="435"/>
    </row>
    <row r="50" spans="2:3" x14ac:dyDescent="0.25">
      <c r="B50" s="436"/>
      <c r="C50" s="435"/>
    </row>
    <row r="51" spans="2:3" x14ac:dyDescent="0.25">
      <c r="B51" s="436"/>
      <c r="C51" s="435"/>
    </row>
    <row r="52" spans="2:3" x14ac:dyDescent="0.25">
      <c r="B52" s="436"/>
      <c r="C52" s="435"/>
    </row>
    <row r="53" spans="2:3" x14ac:dyDescent="0.25">
      <c r="B53" s="436"/>
      <c r="C53" s="435"/>
    </row>
    <row r="54" spans="2:3" x14ac:dyDescent="0.25">
      <c r="B54" s="436"/>
      <c r="C54" s="435"/>
    </row>
    <row r="55" spans="2:3" x14ac:dyDescent="0.25">
      <c r="B55" s="436"/>
      <c r="C55" s="435"/>
    </row>
    <row r="56" spans="2:3" x14ac:dyDescent="0.25">
      <c r="B56" s="436"/>
      <c r="C56" s="435"/>
    </row>
    <row r="57" spans="2:3" x14ac:dyDescent="0.25">
      <c r="B57" s="436"/>
      <c r="C57" s="435"/>
    </row>
    <row r="58" spans="2:3" x14ac:dyDescent="0.25">
      <c r="B58" s="436"/>
      <c r="C58" s="435"/>
    </row>
    <row r="59" spans="2:3" x14ac:dyDescent="0.25">
      <c r="B59" s="436"/>
      <c r="C59" s="435"/>
    </row>
    <row r="60" spans="2:3" x14ac:dyDescent="0.25">
      <c r="B60" s="436"/>
      <c r="C60" s="435"/>
    </row>
    <row r="61" spans="2:3" x14ac:dyDescent="0.25">
      <c r="B61" s="436"/>
      <c r="C61" s="435"/>
    </row>
    <row r="62" spans="2:3" x14ac:dyDescent="0.25">
      <c r="B62" s="436"/>
      <c r="C62" s="435"/>
    </row>
    <row r="63" spans="2:3" x14ac:dyDescent="0.25">
      <c r="B63" s="436"/>
      <c r="C63" s="435"/>
    </row>
    <row r="64" spans="2:3" x14ac:dyDescent="0.25">
      <c r="B64" s="436"/>
      <c r="C64" s="435"/>
    </row>
    <row r="65" spans="2:3" x14ac:dyDescent="0.25">
      <c r="B65" s="436"/>
      <c r="C65" s="435"/>
    </row>
    <row r="66" spans="2:3" x14ac:dyDescent="0.25">
      <c r="B66" s="436"/>
      <c r="C66" s="435"/>
    </row>
    <row r="67" spans="2:3" x14ac:dyDescent="0.25">
      <c r="B67" s="436"/>
      <c r="C67" s="435"/>
    </row>
    <row r="68" spans="2:3" x14ac:dyDescent="0.25">
      <c r="B68" s="436"/>
      <c r="C68" s="435"/>
    </row>
    <row r="69" spans="2:3" x14ac:dyDescent="0.25">
      <c r="B69" s="436"/>
      <c r="C69" s="435"/>
    </row>
    <row r="70" spans="2:3" x14ac:dyDescent="0.25">
      <c r="B70" s="436"/>
      <c r="C70" s="435"/>
    </row>
    <row r="71" spans="2:3" x14ac:dyDescent="0.25">
      <c r="B71" s="436"/>
      <c r="C71" s="435"/>
    </row>
    <row r="72" spans="2:3" x14ac:dyDescent="0.25">
      <c r="B72" s="436"/>
      <c r="C72" s="435"/>
    </row>
    <row r="73" spans="2:3" x14ac:dyDescent="0.25">
      <c r="B73" s="436"/>
      <c r="C73" s="435"/>
    </row>
    <row r="74" spans="2:3" x14ac:dyDescent="0.25">
      <c r="B74" s="436"/>
      <c r="C74" s="435"/>
    </row>
    <row r="75" spans="2:3" x14ac:dyDescent="0.25">
      <c r="B75" s="436"/>
      <c r="C75" s="435"/>
    </row>
    <row r="76" spans="2:3" x14ac:dyDescent="0.25">
      <c r="B76" s="436"/>
      <c r="C76" s="435"/>
    </row>
    <row r="77" spans="2:3" x14ac:dyDescent="0.25">
      <c r="B77" s="436"/>
      <c r="C77" s="435"/>
    </row>
    <row r="78" spans="2:3" x14ac:dyDescent="0.25">
      <c r="B78" s="436"/>
      <c r="C78" s="435"/>
    </row>
    <row r="79" spans="2:3" ht="26.25" customHeight="1" x14ac:dyDescent="0.25">
      <c r="B79" s="436"/>
      <c r="C79" s="435"/>
    </row>
    <row r="80" spans="2:3" x14ac:dyDescent="0.25">
      <c r="B80" s="436"/>
      <c r="C80" s="435"/>
    </row>
    <row r="81" spans="2:3" x14ac:dyDescent="0.25">
      <c r="B81" s="436"/>
      <c r="C81" s="435"/>
    </row>
    <row r="82" spans="2:3" x14ac:dyDescent="0.25">
      <c r="B82" s="436"/>
      <c r="C82" s="435"/>
    </row>
    <row r="83" spans="2:3" x14ac:dyDescent="0.25">
      <c r="B83" s="436"/>
      <c r="C83" s="435"/>
    </row>
    <row r="84" spans="2:3" x14ac:dyDescent="0.25">
      <c r="B84" s="436"/>
      <c r="C84" s="435"/>
    </row>
    <row r="85" spans="2:3" x14ac:dyDescent="0.25">
      <c r="B85" s="436"/>
      <c r="C85" s="435"/>
    </row>
    <row r="86" spans="2:3" x14ac:dyDescent="0.25">
      <c r="B86" s="436"/>
      <c r="C86" s="435"/>
    </row>
    <row r="87" spans="2:3" x14ac:dyDescent="0.25">
      <c r="B87" s="436"/>
      <c r="C87" s="435"/>
    </row>
    <row r="88" spans="2:3" x14ac:dyDescent="0.25">
      <c r="B88" s="436"/>
      <c r="C88" s="435"/>
    </row>
    <row r="89" spans="2:3" x14ac:dyDescent="0.25">
      <c r="B89" s="436"/>
      <c r="C89" s="435"/>
    </row>
    <row r="90" spans="2:3" x14ac:dyDescent="0.25">
      <c r="B90" s="436"/>
      <c r="C90" s="435"/>
    </row>
    <row r="91" spans="2:3" x14ac:dyDescent="0.25">
      <c r="B91" s="436"/>
      <c r="C91" s="435"/>
    </row>
    <row r="92" spans="2:3" x14ac:dyDescent="0.25">
      <c r="B92" s="436"/>
      <c r="C92" s="435"/>
    </row>
    <row r="93" spans="2:3" x14ac:dyDescent="0.25">
      <c r="B93" s="436"/>
      <c r="C93" s="435"/>
    </row>
    <row r="94" spans="2:3" x14ac:dyDescent="0.25">
      <c r="B94" s="436"/>
      <c r="C94" s="435"/>
    </row>
    <row r="95" spans="2:3" x14ac:dyDescent="0.25">
      <c r="B95" s="436"/>
      <c r="C95" s="435"/>
    </row>
    <row r="96" spans="2:3" x14ac:dyDescent="0.25">
      <c r="B96" s="436"/>
      <c r="C96" s="435"/>
    </row>
    <row r="97" spans="2:3" x14ac:dyDescent="0.25">
      <c r="B97" s="436"/>
      <c r="C97" s="435"/>
    </row>
    <row r="98" spans="2:3" x14ac:dyDescent="0.25">
      <c r="B98" s="436"/>
      <c r="C98" s="435"/>
    </row>
    <row r="99" spans="2:3" x14ac:dyDescent="0.25">
      <c r="B99" s="436"/>
      <c r="C99" s="435"/>
    </row>
    <row r="100" spans="2:3" x14ac:dyDescent="0.25">
      <c r="B100" s="436"/>
      <c r="C100" s="435"/>
    </row>
    <row r="101" spans="2:3" x14ac:dyDescent="0.25">
      <c r="B101" s="436"/>
      <c r="C101" s="435"/>
    </row>
    <row r="102" spans="2:3" x14ac:dyDescent="0.25">
      <c r="B102" s="436"/>
      <c r="C102" s="435"/>
    </row>
    <row r="103" spans="2:3" x14ac:dyDescent="0.25">
      <c r="B103" s="436"/>
      <c r="C103" s="435"/>
    </row>
    <row r="104" spans="2:3" x14ac:dyDescent="0.25">
      <c r="B104" s="436"/>
      <c r="C104" s="435"/>
    </row>
    <row r="105" spans="2:3" x14ac:dyDescent="0.25">
      <c r="B105" s="436"/>
      <c r="C105" s="435"/>
    </row>
    <row r="106" spans="2:3" x14ac:dyDescent="0.25">
      <c r="B106" s="436"/>
      <c r="C106" s="435"/>
    </row>
    <row r="107" spans="2:3" x14ac:dyDescent="0.25">
      <c r="B107" s="436"/>
      <c r="C107" s="435"/>
    </row>
    <row r="108" spans="2:3" x14ac:dyDescent="0.25">
      <c r="B108" s="436"/>
      <c r="C108" s="435"/>
    </row>
    <row r="109" spans="2:3" x14ac:dyDescent="0.25">
      <c r="B109" s="436"/>
      <c r="C109" s="435"/>
    </row>
    <row r="110" spans="2:3" x14ac:dyDescent="0.25">
      <c r="B110" s="436"/>
      <c r="C110" s="435"/>
    </row>
    <row r="111" spans="2:3" x14ac:dyDescent="0.25">
      <c r="B111" s="436"/>
      <c r="C111" s="435"/>
    </row>
    <row r="112" spans="2:3" x14ac:dyDescent="0.25">
      <c r="B112" s="436"/>
      <c r="C112" s="435"/>
    </row>
    <row r="113" spans="2:3" x14ac:dyDescent="0.25">
      <c r="B113" s="436"/>
      <c r="C113" s="435"/>
    </row>
    <row r="114" spans="2:3" x14ac:dyDescent="0.25">
      <c r="B114" s="436"/>
      <c r="C114" s="435"/>
    </row>
    <row r="115" spans="2:3" x14ac:dyDescent="0.25">
      <c r="B115" s="436"/>
      <c r="C115" s="435"/>
    </row>
    <row r="116" spans="2:3" x14ac:dyDescent="0.25">
      <c r="B116" s="436"/>
      <c r="C116" s="435"/>
    </row>
    <row r="117" spans="2:3" x14ac:dyDescent="0.25">
      <c r="B117" s="436"/>
      <c r="C117" s="435"/>
    </row>
    <row r="118" spans="2:3" x14ac:dyDescent="0.25">
      <c r="B118" s="436"/>
      <c r="C118" s="435"/>
    </row>
    <row r="119" spans="2:3" x14ac:dyDescent="0.25">
      <c r="B119" s="436"/>
      <c r="C119" s="435"/>
    </row>
    <row r="120" spans="2:3" x14ac:dyDescent="0.25">
      <c r="B120" s="436"/>
      <c r="C120" s="435"/>
    </row>
    <row r="121" spans="2:3" x14ac:dyDescent="0.25">
      <c r="B121" s="436"/>
      <c r="C121" s="435"/>
    </row>
    <row r="122" spans="2:3" x14ac:dyDescent="0.25">
      <c r="B122" s="436"/>
      <c r="C122" s="435"/>
    </row>
    <row r="123" spans="2:3" x14ac:dyDescent="0.25">
      <c r="B123" s="436"/>
      <c r="C123" s="435"/>
    </row>
    <row r="124" spans="2:3" x14ac:dyDescent="0.25">
      <c r="B124" s="436"/>
      <c r="C124" s="435"/>
    </row>
    <row r="125" spans="2:3" x14ac:dyDescent="0.25">
      <c r="B125" s="436"/>
      <c r="C125" s="435"/>
    </row>
    <row r="126" spans="2:3" x14ac:dyDescent="0.25">
      <c r="B126" s="436"/>
      <c r="C126" s="435"/>
    </row>
    <row r="127" spans="2:3" x14ac:dyDescent="0.25">
      <c r="B127" s="436"/>
      <c r="C127" s="435"/>
    </row>
    <row r="128" spans="2:3" x14ac:dyDescent="0.25">
      <c r="B128" s="436"/>
      <c r="C128" s="435"/>
    </row>
    <row r="129" spans="2:3" x14ac:dyDescent="0.25">
      <c r="B129" s="436"/>
      <c r="C129" s="435"/>
    </row>
    <row r="130" spans="2:3" x14ac:dyDescent="0.25">
      <c r="B130" s="436"/>
      <c r="C130" s="435"/>
    </row>
    <row r="131" spans="2:3" x14ac:dyDescent="0.25">
      <c r="B131" s="436"/>
      <c r="C131" s="435"/>
    </row>
    <row r="132" spans="2:3" x14ac:dyDescent="0.25">
      <c r="B132" s="436"/>
      <c r="C132" s="435"/>
    </row>
    <row r="133" spans="2:3" x14ac:dyDescent="0.25">
      <c r="B133" s="436"/>
      <c r="C133" s="435"/>
    </row>
    <row r="134" spans="2:3" x14ac:dyDescent="0.25">
      <c r="B134" s="436"/>
      <c r="C134" s="435"/>
    </row>
    <row r="135" spans="2:3" x14ac:dyDescent="0.25">
      <c r="B135" s="436"/>
      <c r="C135" s="435"/>
    </row>
    <row r="136" spans="2:3" x14ac:dyDescent="0.25">
      <c r="B136" s="436"/>
      <c r="C136" s="435"/>
    </row>
    <row r="137" spans="2:3" x14ac:dyDescent="0.25">
      <c r="B137" s="436"/>
      <c r="C137" s="435"/>
    </row>
    <row r="138" spans="2:3" x14ac:dyDescent="0.25">
      <c r="B138" s="436"/>
      <c r="C138" s="435"/>
    </row>
    <row r="139" spans="2:3" x14ac:dyDescent="0.25">
      <c r="B139" s="436"/>
      <c r="C139" s="435"/>
    </row>
    <row r="140" spans="2:3" x14ac:dyDescent="0.25">
      <c r="B140" s="436"/>
      <c r="C140" s="435"/>
    </row>
    <row r="141" spans="2:3" x14ac:dyDescent="0.25">
      <c r="B141" s="436"/>
      <c r="C141" s="435"/>
    </row>
    <row r="142" spans="2:3" x14ac:dyDescent="0.25">
      <c r="B142" s="436"/>
      <c r="C142" s="435"/>
    </row>
    <row r="143" spans="2:3" x14ac:dyDescent="0.25">
      <c r="B143" s="436"/>
      <c r="C143" s="435"/>
    </row>
    <row r="144" spans="2:3" x14ac:dyDescent="0.25">
      <c r="B144" s="436"/>
      <c r="C144" s="435"/>
    </row>
    <row r="145" spans="2:3" x14ac:dyDescent="0.25">
      <c r="B145" s="436"/>
      <c r="C145" s="435"/>
    </row>
    <row r="146" spans="2:3" x14ac:dyDescent="0.25">
      <c r="B146" s="436"/>
      <c r="C146" s="435"/>
    </row>
    <row r="147" spans="2:3" x14ac:dyDescent="0.25">
      <c r="B147" s="436"/>
      <c r="C147" s="435"/>
    </row>
    <row r="148" spans="2:3" x14ac:dyDescent="0.25">
      <c r="B148" s="436"/>
      <c r="C148" s="435"/>
    </row>
    <row r="149" spans="2:3" x14ac:dyDescent="0.25">
      <c r="B149" s="436"/>
      <c r="C149" s="435"/>
    </row>
    <row r="150" spans="2:3" ht="29.25" customHeight="1" x14ac:dyDescent="0.25">
      <c r="B150" s="436"/>
      <c r="C150" s="435"/>
    </row>
    <row r="151" spans="2:3" ht="29.25" customHeight="1" x14ac:dyDescent="0.25">
      <c r="B151" s="436"/>
      <c r="C151" s="435"/>
    </row>
    <row r="152" spans="2:3" x14ac:dyDescent="0.25">
      <c r="B152" s="436"/>
      <c r="C152" s="435"/>
    </row>
    <row r="153" spans="2:3" x14ac:dyDescent="0.25">
      <c r="B153" s="436"/>
      <c r="C153" s="435"/>
    </row>
    <row r="154" spans="2:3" x14ac:dyDescent="0.25">
      <c r="B154" s="436"/>
      <c r="C154" s="435"/>
    </row>
    <row r="155" spans="2:3" x14ac:dyDescent="0.25">
      <c r="B155" s="436"/>
      <c r="C155" s="435"/>
    </row>
    <row r="156" spans="2:3" x14ac:dyDescent="0.25">
      <c r="B156" s="436"/>
      <c r="C156" s="435"/>
    </row>
    <row r="157" spans="2:3" x14ac:dyDescent="0.25">
      <c r="B157" s="436"/>
      <c r="C157" s="435"/>
    </row>
    <row r="158" spans="2:3" x14ac:dyDescent="0.25">
      <c r="B158" s="436"/>
      <c r="C158" s="435"/>
    </row>
    <row r="159" spans="2:3" x14ac:dyDescent="0.25">
      <c r="B159" s="436"/>
      <c r="C159" s="435"/>
    </row>
    <row r="160" spans="2:3" x14ac:dyDescent="0.25">
      <c r="B160" s="436"/>
      <c r="C160" s="435"/>
    </row>
    <row r="161" spans="2:3" x14ac:dyDescent="0.25">
      <c r="B161" s="436"/>
      <c r="C161" s="435"/>
    </row>
    <row r="162" spans="2:3" x14ac:dyDescent="0.25">
      <c r="B162" s="436"/>
      <c r="C162" s="435"/>
    </row>
    <row r="163" spans="2:3" x14ac:dyDescent="0.25">
      <c r="B163" s="436"/>
      <c r="C163" s="435"/>
    </row>
    <row r="164" spans="2:3" x14ac:dyDescent="0.25">
      <c r="B164" s="436"/>
      <c r="C164" s="435"/>
    </row>
    <row r="165" spans="2:3" x14ac:dyDescent="0.25">
      <c r="B165" s="436"/>
      <c r="C165" s="435"/>
    </row>
    <row r="166" spans="2:3" x14ac:dyDescent="0.25">
      <c r="B166" s="436"/>
      <c r="C166" s="435"/>
    </row>
    <row r="167" spans="2:3" x14ac:dyDescent="0.25">
      <c r="B167" s="436"/>
      <c r="C167" s="435"/>
    </row>
    <row r="168" spans="2:3" x14ac:dyDescent="0.25">
      <c r="B168" s="436"/>
      <c r="C168" s="435"/>
    </row>
    <row r="169" spans="2:3" x14ac:dyDescent="0.25">
      <c r="B169" s="436"/>
      <c r="C169" s="435"/>
    </row>
    <row r="170" spans="2:3" x14ac:dyDescent="0.25">
      <c r="B170" s="436"/>
      <c r="C170" s="435"/>
    </row>
    <row r="171" spans="2:3" x14ac:dyDescent="0.25">
      <c r="B171" s="436"/>
      <c r="C171" s="435"/>
    </row>
    <row r="172" spans="2:3" x14ac:dyDescent="0.25">
      <c r="B172" s="436"/>
      <c r="C172" s="435"/>
    </row>
    <row r="173" spans="2:3" x14ac:dyDescent="0.25">
      <c r="B173" s="436"/>
      <c r="C173" s="435"/>
    </row>
    <row r="174" spans="2:3" x14ac:dyDescent="0.25">
      <c r="B174" s="436"/>
      <c r="C174" s="435"/>
    </row>
    <row r="175" spans="2:3" x14ac:dyDescent="0.25">
      <c r="B175" s="436"/>
      <c r="C175" s="435"/>
    </row>
    <row r="176" spans="2:3" x14ac:dyDescent="0.25">
      <c r="B176" s="436"/>
      <c r="C176" s="435"/>
    </row>
    <row r="177" spans="2:3" x14ac:dyDescent="0.25">
      <c r="B177" s="436"/>
      <c r="C177" s="435"/>
    </row>
    <row r="178" spans="2:3" x14ac:dyDescent="0.25">
      <c r="B178" s="436"/>
      <c r="C178" s="435"/>
    </row>
    <row r="179" spans="2:3" x14ac:dyDescent="0.25">
      <c r="B179" s="436"/>
      <c r="C179" s="435"/>
    </row>
    <row r="180" spans="2:3" x14ac:dyDescent="0.25">
      <c r="B180" s="436"/>
      <c r="C180" s="435"/>
    </row>
    <row r="181" spans="2:3" x14ac:dyDescent="0.25">
      <c r="B181" s="436"/>
      <c r="C181" s="435"/>
    </row>
    <row r="182" spans="2:3" x14ac:dyDescent="0.25">
      <c r="B182" s="436"/>
      <c r="C182" s="435"/>
    </row>
    <row r="183" spans="2:3" x14ac:dyDescent="0.25">
      <c r="B183" s="436"/>
      <c r="C183" s="435"/>
    </row>
    <row r="184" spans="2:3" x14ac:dyDescent="0.25">
      <c r="B184" s="436"/>
      <c r="C184" s="435"/>
    </row>
    <row r="185" spans="2:3" x14ac:dyDescent="0.25">
      <c r="B185" s="436"/>
      <c r="C185" s="435"/>
    </row>
    <row r="186" spans="2:3" x14ac:dyDescent="0.25">
      <c r="B186" s="436"/>
      <c r="C186" s="435"/>
    </row>
    <row r="187" spans="2:3" x14ac:dyDescent="0.25">
      <c r="B187" s="436"/>
      <c r="C187" s="435"/>
    </row>
    <row r="188" spans="2:3" x14ac:dyDescent="0.25">
      <c r="B188" s="436"/>
      <c r="C188" s="435"/>
    </row>
    <row r="189" spans="2:3" x14ac:dyDescent="0.25">
      <c r="B189" s="436"/>
      <c r="C189" s="435"/>
    </row>
    <row r="190" spans="2:3" x14ac:dyDescent="0.25">
      <c r="B190" s="436"/>
      <c r="C190" s="435"/>
    </row>
    <row r="191" spans="2:3" x14ac:dyDescent="0.25">
      <c r="B191" s="436"/>
      <c r="C191" s="435"/>
    </row>
    <row r="192" spans="2:3" x14ac:dyDescent="0.25">
      <c r="B192" s="436"/>
      <c r="C192" s="435"/>
    </row>
    <row r="193" spans="2:3" x14ac:dyDescent="0.25">
      <c r="B193" s="436"/>
      <c r="C193" s="435"/>
    </row>
    <row r="194" spans="2:3" x14ac:dyDescent="0.25">
      <c r="B194" s="436"/>
      <c r="C194" s="435"/>
    </row>
    <row r="195" spans="2:3" x14ac:dyDescent="0.25">
      <c r="B195" s="436"/>
      <c r="C195" s="435"/>
    </row>
    <row r="196" spans="2:3" x14ac:dyDescent="0.25">
      <c r="B196" s="436"/>
      <c r="C196" s="435"/>
    </row>
    <row r="197" spans="2:3" x14ac:dyDescent="0.25">
      <c r="B197" s="436"/>
      <c r="C197" s="435"/>
    </row>
    <row r="198" spans="2:3" x14ac:dyDescent="0.25">
      <c r="B198" s="436"/>
      <c r="C198" s="435"/>
    </row>
    <row r="199" spans="2:3" x14ac:dyDescent="0.25">
      <c r="B199" s="436"/>
      <c r="C199" s="435"/>
    </row>
    <row r="200" spans="2:3" x14ac:dyDescent="0.25">
      <c r="B200" s="436"/>
      <c r="C200" s="435"/>
    </row>
    <row r="201" spans="2:3" x14ac:dyDescent="0.25">
      <c r="B201" s="436"/>
      <c r="C201" s="435"/>
    </row>
    <row r="202" spans="2:3" x14ac:dyDescent="0.25">
      <c r="B202" s="436"/>
      <c r="C202" s="435"/>
    </row>
    <row r="203" spans="2:3" x14ac:dyDescent="0.25">
      <c r="B203" s="436"/>
      <c r="C203" s="435"/>
    </row>
    <row r="204" spans="2:3" x14ac:dyDescent="0.25">
      <c r="B204" s="436"/>
      <c r="C204" s="435"/>
    </row>
    <row r="205" spans="2:3" x14ac:dyDescent="0.25">
      <c r="B205" s="436"/>
      <c r="C205" s="435"/>
    </row>
    <row r="206" spans="2:3" x14ac:dyDescent="0.25">
      <c r="B206" s="436"/>
      <c r="C206" s="435"/>
    </row>
    <row r="207" spans="2:3" x14ac:dyDescent="0.25">
      <c r="B207" s="436"/>
      <c r="C207" s="435"/>
    </row>
    <row r="208" spans="2:3" x14ac:dyDescent="0.25">
      <c r="B208" s="436"/>
      <c r="C208" s="435"/>
    </row>
    <row r="209" spans="2:3" ht="24" customHeight="1" x14ac:dyDescent="0.25">
      <c r="B209" s="436"/>
      <c r="C209" s="435"/>
    </row>
    <row r="210" spans="2:3" x14ac:dyDescent="0.25">
      <c r="B210" s="436"/>
      <c r="C210" s="435"/>
    </row>
    <row r="211" spans="2:3" x14ac:dyDescent="0.25">
      <c r="B211" s="436"/>
      <c r="C211" s="435"/>
    </row>
    <row r="212" spans="2:3" x14ac:dyDescent="0.25">
      <c r="B212" s="436"/>
      <c r="C212" s="435"/>
    </row>
    <row r="213" spans="2:3" x14ac:dyDescent="0.25">
      <c r="B213" s="436"/>
      <c r="C213" s="435"/>
    </row>
    <row r="214" spans="2:3" x14ac:dyDescent="0.25">
      <c r="B214" s="436"/>
      <c r="C214" s="435"/>
    </row>
    <row r="215" spans="2:3" x14ac:dyDescent="0.25">
      <c r="B215" s="436"/>
      <c r="C215" s="435"/>
    </row>
    <row r="216" spans="2:3" x14ac:dyDescent="0.25">
      <c r="B216" s="436"/>
      <c r="C216" s="435"/>
    </row>
    <row r="217" spans="2:3" x14ac:dyDescent="0.25">
      <c r="B217" s="436"/>
      <c r="C217" s="435"/>
    </row>
    <row r="218" spans="2:3" x14ac:dyDescent="0.25">
      <c r="B218" s="436"/>
      <c r="C218" s="435"/>
    </row>
    <row r="219" spans="2:3" x14ac:dyDescent="0.25">
      <c r="B219" s="436"/>
      <c r="C219" s="435"/>
    </row>
    <row r="220" spans="2:3" x14ac:dyDescent="0.25">
      <c r="B220" s="436"/>
      <c r="C220" s="435"/>
    </row>
    <row r="221" spans="2:3" x14ac:dyDescent="0.25">
      <c r="B221" s="436"/>
      <c r="C221" s="435"/>
    </row>
    <row r="222" spans="2:3" x14ac:dyDescent="0.25">
      <c r="B222" s="436"/>
      <c r="C222" s="435"/>
    </row>
    <row r="223" spans="2:3" x14ac:dyDescent="0.25">
      <c r="B223" s="436"/>
      <c r="C223" s="435"/>
    </row>
    <row r="224" spans="2:3" x14ac:dyDescent="0.25">
      <c r="B224" s="436"/>
      <c r="C224" s="435"/>
    </row>
    <row r="225" spans="2:3" x14ac:dyDescent="0.25">
      <c r="B225" s="436"/>
      <c r="C225" s="435"/>
    </row>
    <row r="226" spans="2:3" x14ac:dyDescent="0.25">
      <c r="B226" s="436"/>
      <c r="C226" s="435"/>
    </row>
    <row r="227" spans="2:3" x14ac:dyDescent="0.25">
      <c r="B227" s="436"/>
      <c r="C227" s="435"/>
    </row>
    <row r="228" spans="2:3" x14ac:dyDescent="0.25">
      <c r="B228" s="436"/>
      <c r="C228" s="435"/>
    </row>
    <row r="229" spans="2:3" x14ac:dyDescent="0.25">
      <c r="B229" s="436"/>
      <c r="C229" s="435"/>
    </row>
    <row r="230" spans="2:3" x14ac:dyDescent="0.25">
      <c r="B230" s="436"/>
      <c r="C230" s="435"/>
    </row>
    <row r="231" spans="2:3" x14ac:dyDescent="0.25">
      <c r="B231" s="436"/>
      <c r="C231" s="435"/>
    </row>
    <row r="232" spans="2:3" x14ac:dyDescent="0.25">
      <c r="B232" s="436"/>
      <c r="C232" s="435"/>
    </row>
    <row r="233" spans="2:3" x14ac:dyDescent="0.25">
      <c r="B233" s="436"/>
      <c r="C233" s="435"/>
    </row>
    <row r="234" spans="2:3" x14ac:dyDescent="0.25">
      <c r="B234" s="436"/>
      <c r="C234" s="435"/>
    </row>
    <row r="235" spans="2:3" x14ac:dyDescent="0.25">
      <c r="B235" s="436"/>
      <c r="C235" s="435"/>
    </row>
    <row r="236" spans="2:3" x14ac:dyDescent="0.25">
      <c r="B236" s="436"/>
      <c r="C236" s="435"/>
    </row>
    <row r="237" spans="2:3" x14ac:dyDescent="0.25">
      <c r="B237" s="436"/>
      <c r="C237" s="435"/>
    </row>
    <row r="238" spans="2:3" x14ac:dyDescent="0.25">
      <c r="B238" s="436"/>
      <c r="C238" s="435"/>
    </row>
    <row r="239" spans="2:3" x14ac:dyDescent="0.25">
      <c r="B239" s="436"/>
      <c r="C239" s="435"/>
    </row>
    <row r="240" spans="2:3" x14ac:dyDescent="0.25">
      <c r="B240" s="436"/>
      <c r="C240" s="435"/>
    </row>
    <row r="241" spans="2:3" x14ac:dyDescent="0.25">
      <c r="B241" s="436"/>
      <c r="C241" s="435"/>
    </row>
    <row r="242" spans="2:3" x14ac:dyDescent="0.25">
      <c r="B242" s="436"/>
      <c r="C242" s="435"/>
    </row>
    <row r="243" spans="2:3" x14ac:dyDescent="0.25">
      <c r="B243" s="436"/>
      <c r="C243" s="435"/>
    </row>
    <row r="244" spans="2:3" x14ac:dyDescent="0.25">
      <c r="B244" s="436"/>
      <c r="C244" s="435"/>
    </row>
    <row r="245" spans="2:3" x14ac:dyDescent="0.25">
      <c r="B245" s="436"/>
      <c r="C245" s="435"/>
    </row>
    <row r="246" spans="2:3" x14ac:dyDescent="0.25">
      <c r="B246" s="436"/>
      <c r="C246" s="435"/>
    </row>
    <row r="247" spans="2:3" x14ac:dyDescent="0.25">
      <c r="B247" s="436"/>
      <c r="C247" s="435"/>
    </row>
    <row r="248" spans="2:3" x14ac:dyDescent="0.25">
      <c r="B248" s="436"/>
      <c r="C248" s="435"/>
    </row>
    <row r="249" spans="2:3" x14ac:dyDescent="0.25">
      <c r="B249" s="436"/>
      <c r="C249" s="435"/>
    </row>
    <row r="250" spans="2:3" x14ac:dyDescent="0.25">
      <c r="B250" s="436"/>
      <c r="C250" s="435"/>
    </row>
    <row r="251" spans="2:3" x14ac:dyDescent="0.25">
      <c r="B251" s="436"/>
      <c r="C251" s="435"/>
    </row>
    <row r="252" spans="2:3" x14ac:dyDescent="0.25">
      <c r="B252" s="436"/>
      <c r="C252" s="435"/>
    </row>
    <row r="253" spans="2:3" x14ac:dyDescent="0.25">
      <c r="B253" s="436"/>
      <c r="C253" s="435"/>
    </row>
    <row r="254" spans="2:3" x14ac:dyDescent="0.25">
      <c r="B254" s="436"/>
      <c r="C254" s="435"/>
    </row>
    <row r="255" spans="2:3" x14ac:dyDescent="0.25">
      <c r="B255" s="436"/>
      <c r="C255" s="435"/>
    </row>
    <row r="256" spans="2:3" x14ac:dyDescent="0.25">
      <c r="B256" s="436"/>
      <c r="C256" s="435"/>
    </row>
    <row r="257" spans="2:3" x14ac:dyDescent="0.25">
      <c r="B257" s="436"/>
      <c r="C257" s="435"/>
    </row>
    <row r="258" spans="2:3" x14ac:dyDescent="0.25">
      <c r="B258" s="436"/>
      <c r="C258" s="435"/>
    </row>
    <row r="259" spans="2:3" x14ac:dyDescent="0.25">
      <c r="B259" s="436"/>
      <c r="C259" s="435"/>
    </row>
    <row r="260" spans="2:3" x14ac:dyDescent="0.25">
      <c r="B260" s="436"/>
      <c r="C260" s="435"/>
    </row>
    <row r="261" spans="2:3" x14ac:dyDescent="0.25">
      <c r="B261" s="436"/>
      <c r="C261" s="435"/>
    </row>
    <row r="262" spans="2:3" x14ac:dyDescent="0.25">
      <c r="B262" s="436"/>
      <c r="C262" s="435"/>
    </row>
    <row r="263" spans="2:3" x14ac:dyDescent="0.25">
      <c r="B263" s="436"/>
      <c r="C263" s="435"/>
    </row>
    <row r="264" spans="2:3" x14ac:dyDescent="0.25">
      <c r="B264" s="436"/>
      <c r="C264" s="435"/>
    </row>
    <row r="265" spans="2:3" x14ac:dyDescent="0.25">
      <c r="B265" s="436"/>
      <c r="C265" s="435"/>
    </row>
    <row r="266" spans="2:3" x14ac:dyDescent="0.25">
      <c r="B266" s="436"/>
      <c r="C266" s="435"/>
    </row>
    <row r="267" spans="2:3" x14ac:dyDescent="0.25">
      <c r="B267" s="436"/>
      <c r="C267" s="435"/>
    </row>
    <row r="268" spans="2:3" x14ac:dyDescent="0.25">
      <c r="B268" s="436"/>
      <c r="C268" s="435"/>
    </row>
    <row r="269" spans="2:3" x14ac:dyDescent="0.25">
      <c r="B269" s="436"/>
      <c r="C269" s="435"/>
    </row>
    <row r="270" spans="2:3" x14ac:dyDescent="0.25">
      <c r="B270" s="436"/>
      <c r="C270" s="435"/>
    </row>
    <row r="271" spans="2:3" x14ac:dyDescent="0.25">
      <c r="B271" s="436"/>
      <c r="C271" s="435"/>
    </row>
    <row r="272" spans="2:3" x14ac:dyDescent="0.25">
      <c r="B272" s="436"/>
      <c r="C272" s="435"/>
    </row>
    <row r="273" spans="2:3" x14ac:dyDescent="0.25">
      <c r="B273" s="436"/>
      <c r="C273" s="435"/>
    </row>
    <row r="274" spans="2:3" x14ac:dyDescent="0.25">
      <c r="B274" s="436"/>
      <c r="C274" s="435"/>
    </row>
    <row r="275" spans="2:3" x14ac:dyDescent="0.25">
      <c r="B275" s="436"/>
      <c r="C275" s="435"/>
    </row>
    <row r="276" spans="2:3" x14ac:dyDescent="0.25">
      <c r="B276" s="436"/>
      <c r="C276" s="435"/>
    </row>
    <row r="277" spans="2:3" x14ac:dyDescent="0.25">
      <c r="B277" s="436"/>
      <c r="C277" s="435"/>
    </row>
    <row r="278" spans="2:3" x14ac:dyDescent="0.25">
      <c r="B278" s="436"/>
      <c r="C278" s="435"/>
    </row>
    <row r="279" spans="2:3" x14ac:dyDescent="0.25">
      <c r="B279" s="436"/>
      <c r="C279" s="435"/>
    </row>
    <row r="280" spans="2:3" x14ac:dyDescent="0.25">
      <c r="B280" s="436"/>
      <c r="C280" s="435"/>
    </row>
    <row r="281" spans="2:3" ht="23.25" customHeight="1" x14ac:dyDescent="0.25">
      <c r="B281" s="436"/>
      <c r="C281" s="435"/>
    </row>
    <row r="282" spans="2:3" x14ac:dyDescent="0.25">
      <c r="B282" s="436"/>
      <c r="C282" s="435"/>
    </row>
    <row r="283" spans="2:3" x14ac:dyDescent="0.25">
      <c r="B283" s="436"/>
      <c r="C283" s="435"/>
    </row>
    <row r="284" spans="2:3" x14ac:dyDescent="0.25">
      <c r="B284" s="436"/>
      <c r="C284" s="435"/>
    </row>
    <row r="285" spans="2:3" x14ac:dyDescent="0.25">
      <c r="B285" s="436"/>
      <c r="C285" s="435"/>
    </row>
    <row r="286" spans="2:3" x14ac:dyDescent="0.25">
      <c r="B286" s="436"/>
      <c r="C286" s="435"/>
    </row>
    <row r="287" spans="2:3" x14ac:dyDescent="0.25">
      <c r="B287" s="436"/>
      <c r="C287" s="435"/>
    </row>
    <row r="288" spans="2:3" x14ac:dyDescent="0.25">
      <c r="B288" s="436"/>
      <c r="C288" s="435"/>
    </row>
    <row r="289" spans="2:3" x14ac:dyDescent="0.25">
      <c r="B289" s="436"/>
      <c r="C289" s="435"/>
    </row>
    <row r="290" spans="2:3" x14ac:dyDescent="0.25">
      <c r="B290" s="436"/>
      <c r="C290" s="435"/>
    </row>
    <row r="291" spans="2:3" x14ac:dyDescent="0.25">
      <c r="B291" s="436"/>
      <c r="C291" s="435"/>
    </row>
    <row r="292" spans="2:3" x14ac:dyDescent="0.25">
      <c r="B292" s="436"/>
      <c r="C292" s="435"/>
    </row>
    <row r="293" spans="2:3" x14ac:dyDescent="0.25">
      <c r="B293" s="436"/>
      <c r="C293" s="435"/>
    </row>
    <row r="294" spans="2:3" x14ac:dyDescent="0.25">
      <c r="B294" s="436"/>
      <c r="C294" s="435"/>
    </row>
    <row r="295" spans="2:3" x14ac:dyDescent="0.25">
      <c r="B295" s="436"/>
      <c r="C295" s="435"/>
    </row>
    <row r="296" spans="2:3" x14ac:dyDescent="0.25">
      <c r="B296" s="436"/>
      <c r="C296" s="435"/>
    </row>
    <row r="297" spans="2:3" x14ac:dyDescent="0.25">
      <c r="B297" s="436"/>
      <c r="C297" s="435"/>
    </row>
    <row r="298" spans="2:3" x14ac:dyDescent="0.25">
      <c r="B298" s="436"/>
      <c r="C298" s="435"/>
    </row>
    <row r="299" spans="2:3" x14ac:dyDescent="0.25">
      <c r="B299" s="436"/>
      <c r="C299" s="435"/>
    </row>
    <row r="300" spans="2:3" x14ac:dyDescent="0.25">
      <c r="B300" s="436"/>
      <c r="C300" s="435"/>
    </row>
    <row r="301" spans="2:3" x14ac:dyDescent="0.25">
      <c r="B301" s="436"/>
      <c r="C301" s="435"/>
    </row>
    <row r="302" spans="2:3" x14ac:dyDescent="0.25">
      <c r="B302" s="436"/>
      <c r="C302" s="435"/>
    </row>
    <row r="303" spans="2:3" x14ac:dyDescent="0.25">
      <c r="B303" s="436"/>
      <c r="C303" s="435"/>
    </row>
    <row r="304" spans="2:3" x14ac:dyDescent="0.25">
      <c r="B304" s="436"/>
      <c r="C304" s="435"/>
    </row>
    <row r="305" spans="2:3" x14ac:dyDescent="0.25">
      <c r="B305" s="436"/>
      <c r="C305" s="435"/>
    </row>
    <row r="306" spans="2:3" x14ac:dyDescent="0.25">
      <c r="B306" s="436"/>
      <c r="C306" s="435"/>
    </row>
    <row r="307" spans="2:3" x14ac:dyDescent="0.25">
      <c r="B307" s="436"/>
      <c r="C307" s="435"/>
    </row>
    <row r="308" spans="2:3" x14ac:dyDescent="0.25">
      <c r="B308" s="436"/>
      <c r="C308" s="435"/>
    </row>
    <row r="309" spans="2:3" x14ac:dyDescent="0.25">
      <c r="B309" s="436"/>
      <c r="C309" s="435"/>
    </row>
    <row r="310" spans="2:3" x14ac:dyDescent="0.25">
      <c r="B310" s="436"/>
      <c r="C310" s="435"/>
    </row>
    <row r="311" spans="2:3" x14ac:dyDescent="0.25">
      <c r="B311" s="436"/>
      <c r="C311" s="435"/>
    </row>
    <row r="312" spans="2:3" x14ac:dyDescent="0.25">
      <c r="B312" s="436"/>
      <c r="C312" s="435"/>
    </row>
    <row r="313" spans="2:3" x14ac:dyDescent="0.25">
      <c r="B313" s="436"/>
      <c r="C313" s="435"/>
    </row>
    <row r="314" spans="2:3" x14ac:dyDescent="0.25">
      <c r="B314" s="436"/>
      <c r="C314" s="435"/>
    </row>
    <row r="315" spans="2:3" x14ac:dyDescent="0.25">
      <c r="B315" s="436"/>
      <c r="C315" s="435"/>
    </row>
    <row r="316" spans="2:3" x14ac:dyDescent="0.25">
      <c r="B316" s="436"/>
      <c r="C316" s="435"/>
    </row>
    <row r="317" spans="2:3" x14ac:dyDescent="0.25">
      <c r="B317" s="436"/>
      <c r="C317" s="435"/>
    </row>
    <row r="318" spans="2:3" x14ac:dyDescent="0.25">
      <c r="B318" s="436"/>
      <c r="C318" s="435"/>
    </row>
    <row r="319" spans="2:3" x14ac:dyDescent="0.25">
      <c r="B319" s="436"/>
      <c r="C319" s="435"/>
    </row>
    <row r="320" spans="2:3" x14ac:dyDescent="0.25">
      <c r="B320" s="436"/>
      <c r="C320" s="435"/>
    </row>
    <row r="321" spans="2:3" x14ac:dyDescent="0.25">
      <c r="B321" s="436"/>
      <c r="C321" s="435"/>
    </row>
    <row r="322" spans="2:3" x14ac:dyDescent="0.25">
      <c r="B322" s="436"/>
      <c r="C322" s="435"/>
    </row>
    <row r="323" spans="2:3" x14ac:dyDescent="0.25">
      <c r="B323" s="436"/>
      <c r="C323" s="435"/>
    </row>
    <row r="324" spans="2:3" x14ac:dyDescent="0.25">
      <c r="B324" s="436"/>
      <c r="C324" s="435"/>
    </row>
    <row r="325" spans="2:3" x14ac:dyDescent="0.25">
      <c r="B325" s="436"/>
      <c r="C325" s="435"/>
    </row>
    <row r="326" spans="2:3" x14ac:dyDescent="0.25">
      <c r="B326" s="436"/>
      <c r="C326" s="435"/>
    </row>
    <row r="327" spans="2:3" x14ac:dyDescent="0.25">
      <c r="B327" s="436"/>
      <c r="C327" s="435"/>
    </row>
    <row r="328" spans="2:3" x14ac:dyDescent="0.25">
      <c r="B328" s="436"/>
      <c r="C328" s="435"/>
    </row>
    <row r="329" spans="2:3" x14ac:dyDescent="0.25">
      <c r="B329" s="436"/>
      <c r="C329" s="435"/>
    </row>
    <row r="330" spans="2:3" x14ac:dyDescent="0.25">
      <c r="B330" s="436"/>
      <c r="C330" s="435"/>
    </row>
    <row r="331" spans="2:3" x14ac:dyDescent="0.25">
      <c r="B331" s="436"/>
      <c r="C331" s="435"/>
    </row>
    <row r="332" spans="2:3" x14ac:dyDescent="0.25">
      <c r="B332" s="436"/>
      <c r="C332" s="435"/>
    </row>
    <row r="333" spans="2:3" x14ac:dyDescent="0.25">
      <c r="B333" s="436"/>
      <c r="C333" s="435"/>
    </row>
    <row r="334" spans="2:3" x14ac:dyDescent="0.25">
      <c r="B334" s="436"/>
      <c r="C334" s="435"/>
    </row>
    <row r="335" spans="2:3" x14ac:dyDescent="0.25">
      <c r="B335" s="436"/>
      <c r="C335" s="435"/>
    </row>
    <row r="336" spans="2:3" x14ac:dyDescent="0.25">
      <c r="B336" s="436"/>
      <c r="C336" s="435"/>
    </row>
    <row r="337" spans="2:3" x14ac:dyDescent="0.25">
      <c r="B337" s="436"/>
      <c r="C337" s="435"/>
    </row>
    <row r="338" spans="2:3" x14ac:dyDescent="0.25">
      <c r="B338" s="436"/>
      <c r="C338" s="435"/>
    </row>
    <row r="339" spans="2:3" x14ac:dyDescent="0.25">
      <c r="B339" s="436"/>
      <c r="C339" s="435"/>
    </row>
    <row r="340" spans="2:3" x14ac:dyDescent="0.25">
      <c r="B340" s="436"/>
      <c r="C340" s="435"/>
    </row>
    <row r="341" spans="2:3" x14ac:dyDescent="0.25">
      <c r="B341" s="436"/>
      <c r="C341" s="435"/>
    </row>
    <row r="342" spans="2:3" x14ac:dyDescent="0.25">
      <c r="B342" s="436"/>
      <c r="C342" s="435"/>
    </row>
    <row r="343" spans="2:3" x14ac:dyDescent="0.25">
      <c r="B343" s="436"/>
      <c r="C343" s="435"/>
    </row>
    <row r="344" spans="2:3" x14ac:dyDescent="0.25">
      <c r="B344" s="436"/>
      <c r="C344" s="435"/>
    </row>
    <row r="345" spans="2:3" x14ac:dyDescent="0.25">
      <c r="B345" s="436"/>
      <c r="C345" s="435"/>
    </row>
    <row r="346" spans="2:3" x14ac:dyDescent="0.25">
      <c r="B346" s="436"/>
      <c r="C346" s="435"/>
    </row>
    <row r="347" spans="2:3" x14ac:dyDescent="0.25">
      <c r="B347" s="436"/>
      <c r="C347" s="435"/>
    </row>
    <row r="348" spans="2:3" x14ac:dyDescent="0.25">
      <c r="B348" s="436"/>
      <c r="C348" s="435"/>
    </row>
    <row r="349" spans="2:3" x14ac:dyDescent="0.25">
      <c r="B349" s="436"/>
      <c r="C349" s="435"/>
    </row>
    <row r="350" spans="2:3" x14ac:dyDescent="0.25">
      <c r="B350" s="436"/>
      <c r="C350" s="435"/>
    </row>
    <row r="351" spans="2:3" x14ac:dyDescent="0.25">
      <c r="B351" s="436"/>
      <c r="C351" s="435"/>
    </row>
    <row r="352" spans="2:3" x14ac:dyDescent="0.25">
      <c r="B352" s="436"/>
      <c r="C352" s="435"/>
    </row>
    <row r="353" spans="2:3" x14ac:dyDescent="0.25">
      <c r="B353" s="436"/>
      <c r="C353" s="435"/>
    </row>
    <row r="354" spans="2:3" x14ac:dyDescent="0.25">
      <c r="B354" s="436"/>
      <c r="C354" s="435"/>
    </row>
    <row r="355" spans="2:3" x14ac:dyDescent="0.25">
      <c r="B355" s="436"/>
      <c r="C355" s="435"/>
    </row>
    <row r="356" spans="2:3" x14ac:dyDescent="0.25">
      <c r="B356" s="436"/>
      <c r="C356" s="435"/>
    </row>
    <row r="357" spans="2:3" x14ac:dyDescent="0.25">
      <c r="B357" s="436"/>
      <c r="C357" s="435"/>
    </row>
    <row r="358" spans="2:3" x14ac:dyDescent="0.25">
      <c r="B358" s="436"/>
      <c r="C358" s="435"/>
    </row>
    <row r="359" spans="2:3" x14ac:dyDescent="0.25">
      <c r="B359" s="436"/>
      <c r="C359" s="435"/>
    </row>
    <row r="360" spans="2:3" x14ac:dyDescent="0.25">
      <c r="B360" s="436"/>
      <c r="C360" s="435"/>
    </row>
    <row r="361" spans="2:3" ht="30" customHeight="1" x14ac:dyDescent="0.25">
      <c r="B361" s="436"/>
      <c r="C361" s="435"/>
    </row>
    <row r="362" spans="2:3" x14ac:dyDescent="0.25">
      <c r="B362" s="436"/>
      <c r="C362" s="435"/>
    </row>
    <row r="363" spans="2:3" x14ac:dyDescent="0.25">
      <c r="B363" s="436"/>
      <c r="C363" s="435"/>
    </row>
    <row r="364" spans="2:3" x14ac:dyDescent="0.25">
      <c r="B364" s="436"/>
      <c r="C364" s="435"/>
    </row>
    <row r="365" spans="2:3" x14ac:dyDescent="0.25">
      <c r="B365" s="436"/>
      <c r="C365" s="435"/>
    </row>
    <row r="366" spans="2:3" x14ac:dyDescent="0.25">
      <c r="B366" s="436"/>
      <c r="C366" s="435"/>
    </row>
    <row r="367" spans="2:3" ht="25.5" customHeight="1" x14ac:dyDescent="0.25">
      <c r="B367" s="436"/>
      <c r="C367" s="435"/>
    </row>
    <row r="368" spans="2:3" x14ac:dyDescent="0.25">
      <c r="B368" s="436"/>
      <c r="C368" s="435"/>
    </row>
    <row r="369" spans="2:3" x14ac:dyDescent="0.25">
      <c r="B369" s="436"/>
      <c r="C369" s="435"/>
    </row>
    <row r="370" spans="2:3" x14ac:dyDescent="0.25">
      <c r="B370" s="436"/>
      <c r="C370" s="435"/>
    </row>
    <row r="371" spans="2:3" x14ac:dyDescent="0.25">
      <c r="B371" s="436"/>
      <c r="C371" s="435"/>
    </row>
    <row r="372" spans="2:3" x14ac:dyDescent="0.25">
      <c r="B372" s="436"/>
      <c r="C372" s="435"/>
    </row>
    <row r="373" spans="2:3" x14ac:dyDescent="0.25">
      <c r="B373" s="436"/>
      <c r="C373" s="435"/>
    </row>
    <row r="374" spans="2:3" x14ac:dyDescent="0.25">
      <c r="B374" s="436"/>
      <c r="C374" s="435"/>
    </row>
    <row r="375" spans="2:3" x14ac:dyDescent="0.25">
      <c r="B375" s="436"/>
      <c r="C375" s="435"/>
    </row>
    <row r="376" spans="2:3" x14ac:dyDescent="0.25">
      <c r="B376" s="436"/>
      <c r="C376" s="435"/>
    </row>
    <row r="377" spans="2:3" x14ac:dyDescent="0.25">
      <c r="B377" s="436"/>
      <c r="C377" s="435"/>
    </row>
    <row r="378" spans="2:3" x14ac:dyDescent="0.25">
      <c r="B378" s="436"/>
      <c r="C378" s="435"/>
    </row>
    <row r="379" spans="2:3" x14ac:dyDescent="0.25">
      <c r="B379" s="436"/>
      <c r="C379" s="435"/>
    </row>
    <row r="380" spans="2:3" x14ac:dyDescent="0.25">
      <c r="B380" s="436"/>
      <c r="C380" s="435"/>
    </row>
    <row r="381" spans="2:3" x14ac:dyDescent="0.25">
      <c r="B381" s="436"/>
      <c r="C381" s="435"/>
    </row>
    <row r="382" spans="2:3" x14ac:dyDescent="0.25">
      <c r="B382" s="436"/>
      <c r="C382" s="435"/>
    </row>
    <row r="383" spans="2:3" x14ac:dyDescent="0.25">
      <c r="B383" s="436"/>
      <c r="C383" s="435"/>
    </row>
    <row r="384" spans="2:3" x14ac:dyDescent="0.25">
      <c r="B384" s="436"/>
      <c r="C384" s="435"/>
    </row>
    <row r="385" spans="2:3" x14ac:dyDescent="0.25">
      <c r="B385" s="436"/>
      <c r="C385" s="435"/>
    </row>
    <row r="386" spans="2:3" x14ac:dyDescent="0.25">
      <c r="B386" s="436"/>
      <c r="C386" s="435"/>
    </row>
    <row r="387" spans="2:3" x14ac:dyDescent="0.25">
      <c r="B387" s="436"/>
      <c r="C387" s="435"/>
    </row>
    <row r="388" spans="2:3" x14ac:dyDescent="0.25">
      <c r="B388" s="436"/>
      <c r="C388" s="435"/>
    </row>
    <row r="389" spans="2:3" x14ac:dyDescent="0.25">
      <c r="B389" s="436"/>
      <c r="C389" s="435"/>
    </row>
    <row r="390" spans="2:3" x14ac:dyDescent="0.25">
      <c r="B390" s="436"/>
      <c r="C390" s="435"/>
    </row>
    <row r="391" spans="2:3" x14ac:dyDescent="0.25">
      <c r="B391" s="436"/>
      <c r="C391" s="435"/>
    </row>
    <row r="392" spans="2:3" x14ac:dyDescent="0.25">
      <c r="B392" s="436"/>
      <c r="C392" s="435"/>
    </row>
    <row r="393" spans="2:3" x14ac:dyDescent="0.25">
      <c r="B393" s="436"/>
      <c r="C393" s="435"/>
    </row>
    <row r="394" spans="2:3" x14ac:dyDescent="0.25">
      <c r="B394" s="436"/>
      <c r="C394" s="435"/>
    </row>
    <row r="395" spans="2:3" x14ac:dyDescent="0.25">
      <c r="B395" s="436"/>
      <c r="C395" s="435"/>
    </row>
    <row r="396" spans="2:3" x14ac:dyDescent="0.25">
      <c r="B396" s="436"/>
      <c r="C396" s="435"/>
    </row>
    <row r="397" spans="2:3" x14ac:dyDescent="0.25">
      <c r="B397" s="436"/>
      <c r="C397" s="435"/>
    </row>
    <row r="398" spans="2:3" x14ac:dyDescent="0.25">
      <c r="B398" s="436"/>
      <c r="C398" s="435"/>
    </row>
    <row r="399" spans="2:3" x14ac:dyDescent="0.25">
      <c r="B399" s="436"/>
      <c r="C399" s="435"/>
    </row>
    <row r="400" spans="2:3" x14ac:dyDescent="0.25">
      <c r="B400" s="436"/>
      <c r="C400" s="435"/>
    </row>
    <row r="401" spans="2:3" x14ac:dyDescent="0.25">
      <c r="B401" s="436"/>
      <c r="C401" s="435"/>
    </row>
    <row r="402" spans="2:3" x14ac:dyDescent="0.25">
      <c r="B402" s="436"/>
      <c r="C402" s="435"/>
    </row>
    <row r="403" spans="2:3" x14ac:dyDescent="0.25">
      <c r="B403" s="436"/>
      <c r="C403" s="435"/>
    </row>
    <row r="404" spans="2:3" x14ac:dyDescent="0.25">
      <c r="B404" s="436"/>
      <c r="C404" s="435"/>
    </row>
    <row r="405" spans="2:3" ht="25.5" customHeight="1" x14ac:dyDescent="0.25">
      <c r="B405" s="436"/>
      <c r="C405" s="435"/>
    </row>
    <row r="406" spans="2:3" ht="22.5" customHeight="1" x14ac:dyDescent="0.25">
      <c r="B406" s="436"/>
      <c r="C406" s="435"/>
    </row>
    <row r="407" spans="2:3" x14ac:dyDescent="0.25">
      <c r="B407" s="436"/>
      <c r="C407" s="435"/>
    </row>
    <row r="408" spans="2:3" x14ac:dyDescent="0.25">
      <c r="B408" s="436"/>
      <c r="C408" s="435"/>
    </row>
    <row r="409" spans="2:3" x14ac:dyDescent="0.25">
      <c r="B409" s="436"/>
      <c r="C409" s="435"/>
    </row>
    <row r="410" spans="2:3" x14ac:dyDescent="0.25">
      <c r="B410" s="436"/>
      <c r="C410" s="435"/>
    </row>
    <row r="411" spans="2:3" x14ac:dyDescent="0.25">
      <c r="B411" s="436"/>
      <c r="C411" s="435"/>
    </row>
    <row r="412" spans="2:3" x14ac:dyDescent="0.25">
      <c r="B412" s="436"/>
      <c r="C412" s="435"/>
    </row>
    <row r="415" spans="2:3" ht="42" customHeight="1" x14ac:dyDescent="0.25"/>
    <row r="416" spans="2:3" ht="15.75" hidden="1" customHeight="1" thickBot="1" x14ac:dyDescent="0.3"/>
    <row r="422" ht="15.75" customHeight="1" x14ac:dyDescent="0.25"/>
    <row r="425" ht="29.25" customHeight="1" x14ac:dyDescent="0.25"/>
    <row r="426" ht="32.25" customHeight="1" x14ac:dyDescent="0.25"/>
  </sheetData>
  <sheetProtection algorithmName="SHA-512" hashValue="pXyPkYIDQGXkKhCJDY2VsDMkWhRg5AKVkr/TxdNa+U3gxJe0y5nS6xQM+W/0svdcl73214Rb6PthL+njoMVRxg==" saltValue="UNSLbwgOtnfus0/zkKyl/w==" spinCount="100000" sheet="1" objects="1" scenarios="1"/>
  <mergeCells count="8">
    <mergeCell ref="F2:G2"/>
    <mergeCell ref="F1:G1"/>
    <mergeCell ref="S2:W2"/>
    <mergeCell ref="X2:AB2"/>
    <mergeCell ref="N2:R2"/>
    <mergeCell ref="I2:M2"/>
    <mergeCell ref="H40:P40"/>
    <mergeCell ref="R40:T40"/>
  </mergeCells>
  <phoneticPr fontId="9" type="noConversion"/>
  <conditionalFormatting sqref="G40:T40">
    <cfRule type="expression" dxfId="56" priority="33">
      <formula>$G$40=2</formula>
    </cfRule>
    <cfRule type="expression" dxfId="55" priority="34">
      <formula>$G$40=1</formula>
    </cfRule>
  </conditionalFormatting>
  <conditionalFormatting sqref="G40:Q40">
    <cfRule type="expression" dxfId="54" priority="32">
      <formula>$H$40="EMPRESAS EMPATADAS"</formula>
    </cfRule>
  </conditionalFormatting>
  <conditionalFormatting sqref="N33:Q33 I33:L33">
    <cfRule type="expression" dxfId="53" priority="22">
      <formula>#REF!&lt;150</formula>
    </cfRule>
  </conditionalFormatting>
  <conditionalFormatting sqref="AE20:AI23">
    <cfRule type="expression" dxfId="52" priority="21">
      <formula>$AI$20=$AI$21</formula>
    </cfRule>
  </conditionalFormatting>
  <conditionalFormatting sqref="S33:V33">
    <cfRule type="expression" dxfId="51" priority="17">
      <formula>#REF!&lt;150</formula>
    </cfRule>
  </conditionalFormatting>
  <conditionalFormatting sqref="M33">
    <cfRule type="cellIs" dxfId="50" priority="7" operator="lessThan">
      <formula>150</formula>
    </cfRule>
  </conditionalFormatting>
  <conditionalFormatting sqref="X33:AA33">
    <cfRule type="expression" dxfId="49" priority="15">
      <formula>#REF!&lt;150</formula>
    </cfRule>
  </conditionalFormatting>
  <conditionalFormatting sqref="R33">
    <cfRule type="cellIs" dxfId="48" priority="3" operator="lessThan">
      <formula>150</formula>
    </cfRule>
  </conditionalFormatting>
  <conditionalFormatting sqref="W33">
    <cfRule type="cellIs" dxfId="47" priority="2" operator="lessThan">
      <formula>150</formula>
    </cfRule>
  </conditionalFormatting>
  <conditionalFormatting sqref="AB33">
    <cfRule type="cellIs" dxfId="46" priority="1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535"/>
  <sheetViews>
    <sheetView zoomScale="70" zoomScaleNormal="70" workbookViewId="0">
      <selection activeCell="L5" sqref="L5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2" spans="1:34" s="341" customFormat="1" ht="16.5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1153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DATOS'!$F31="","",'ENTRADA DE DATOS'!$F31)</f>
        <v>SUBTOTAL</v>
      </c>
      <c r="G4" s="359"/>
      <c r="H4" s="360"/>
      <c r="I4" s="361"/>
      <c r="J4" s="362"/>
      <c r="K4" s="363" t="str">
        <f>IF($L$12="","",IF(INDEX('ENTRADA DE DATOS'!$F$30:$AB$35,MATCH($F4,'ENTRADA DE DATOS'!$F$30:$F$35,0),MATCH($K$2,'ENTRADA DE DATOS'!$F$30:$AB$30,0))="","",INDEX('ENTRADA DE DATOS'!$F$30:$AB$35,MATCH($F4,'ENTRADA DE DATOS'!$F$30:$F$35,0),MATCH($K$2,'ENTRADA DE DATOS'!$F$30:$AB$30,0))))</f>
        <v/>
      </c>
      <c r="L4" s="364">
        <f>IF($L$12="","",IF(INDEX('ENTRADA DE DATOS'!$F$30:$AB$35,MATCH($F4,'ENTRADA DE DATOS'!$F$30:$F$35,0),MATCH($L$2,'ENTRADA DE DATOS'!$F$30:$AB$30,0))="","",INDEX('ENTRADA DE DATOS'!$F$30:$AB$35,MATCH($F4,'ENTRADA DE DATOS'!$F$30:$F$35,0),MATCH($L$2,'ENTRADA DE DATOS'!$F$30:$AB$30,0))))</f>
        <v>0</v>
      </c>
    </row>
    <row r="5" spans="1:34" ht="16.5" thickBot="1" x14ac:dyDescent="0.3">
      <c r="F5" s="365" t="str">
        <f>IF('ENTRADA DE DATOS'!$F32="","",'ENTRADA DE DATOS'!$F32)</f>
        <v>DESCUENTOS APLICADOS</v>
      </c>
      <c r="G5" s="366"/>
      <c r="H5" s="367"/>
      <c r="I5" s="368"/>
      <c r="J5" s="369"/>
      <c r="K5" s="363" t="str">
        <f>IF($L$12="","",IF(INDEX('ENTRADA DE DATOS'!$F$30:$AB$35,MATCH($F5,'ENTRADA DE DATOS'!$F$30:$F$35,0),MATCH($K$2,'ENTRADA DE DATOS'!$F$30:$AB$30,0))="","",INDEX('ENTRADA DE DATOS'!$F$30:$AB$35,MATCH($F5,'ENTRADA DE DATOS'!$F$30:$F$35,0),MATCH($K$2,'ENTRADA DE DATOS'!$F$30:$AB$30,0))))</f>
        <v/>
      </c>
      <c r="L5" s="364">
        <f>IF($L$12="","",IF(INDEX('ENTRADA DE DATOS'!$F$30:$AB$35,MATCH($F5,'ENTRADA DE DATOS'!$F$30:$F$35,0),MATCH($L$2,'ENTRADA DE DATOS'!$F$30:$AB$30,0))="","",INDEX('ENTRADA DE DATOS'!$F$30:$AB$35,MATCH($F5,'ENTRADA DE DATOS'!$F$30:$F$35,0),MATCH($L$2,'ENTRADA DE DATOS'!$F$30:$AB$30,0))))</f>
        <v>0</v>
      </c>
    </row>
    <row r="6" spans="1:34" ht="24" thickBot="1" x14ac:dyDescent="0.3">
      <c r="D6" s="370"/>
      <c r="F6" s="358" t="str">
        <f>IF('ENTRADA DE DATOS'!$F33="","",'ENTRADA DE DATOS'!$F33)</f>
        <v>TOTAL</v>
      </c>
      <c r="G6" s="359"/>
      <c r="H6" s="360"/>
      <c r="I6" s="361"/>
      <c r="J6" s="362"/>
      <c r="K6" s="363" t="str">
        <f>IF($L$12="","",IF(INDEX('ENTRADA DE DATOS'!$F$30:$AB$35,MATCH($F6,'ENTRADA DE DATOS'!$F$30:$F$35,0),MATCH($K$2,'ENTRADA DE DATOS'!$F$30:$AB$30,0))="","",INDEX('ENTRADA DE DATOS'!$F$30:$AB$35,MATCH($F6,'ENTRADA DE DATOS'!$F$30:$F$35,0),MATCH($K$2,'ENTRADA DE DATOS'!$F$30:$AB$30,0))))</f>
        <v/>
      </c>
      <c r="L6" s="364">
        <f>IF($L$12="","",IF(INDEX('ENTRADA DE DATOS'!$F$30:$AB$35,MATCH($F6,'ENTRADA DE DATOS'!$F$30:$F$35,0),MATCH($L$2,'ENTRADA DE DATOS'!$F$30:$AB$30,0))="","",INDEX('ENTRADA DE DATOS'!$F$30:$AB$35,MATCH($F6,'ENTRADA DE DATOS'!$F$30:$F$35,0),MATCH($L$2,'ENTRADA DE DATOS'!$F$30:$AB$30,0))))</f>
        <v>0</v>
      </c>
      <c r="M6" s="598" t="s">
        <v>1158</v>
      </c>
      <c r="N6" s="599"/>
      <c r="O6" s="599"/>
      <c r="P6" s="599"/>
      <c r="Q6" s="599"/>
      <c r="R6" s="599"/>
    </row>
    <row r="7" spans="1:34" ht="16.5" thickBot="1" x14ac:dyDescent="0.3">
      <c r="F7" s="371" t="str">
        <f>IF('ENTRADA DE DATOS'!$F34="","",'ENTRADA DE DATOS'!$F34)</f>
        <v>IVA</v>
      </c>
      <c r="G7" s="372"/>
      <c r="H7" s="373"/>
      <c r="I7" s="374"/>
      <c r="J7" s="375"/>
      <c r="K7" s="363">
        <f>IF($L$12="","",IF(INDEX('ENTRADA DE DATOS'!$F$30:$AB$35,MATCH($F7,'ENTRADA DE DATOS'!$F$30:$F$35,0),MATCH($K$2,'ENTRADA DE DATOS'!$F$30:$AB$30,0))="","",INDEX('ENTRADA DE DATOS'!$F$30:$AB$35,MATCH($F7,'ENTRADA DE DATOS'!$F$30:$F$35,0),MATCH($K$2,'ENTRADA DE DATOS'!$F$30:$AB$30,0))))</f>
        <v>0.21</v>
      </c>
      <c r="L7" s="364">
        <f>IF($L$12="","",IF(INDEX('ENTRADA DE DATOS'!$F$30:$AB$35,MATCH($F7,'ENTRADA DE DATOS'!$F$30:$F$35,0),MATCH($L$2,'ENTRADA DE DATOS'!$F$30:$AB$30,0))="","",INDEX('ENTRADA DE DATOS'!$F$30:$AB$35,MATCH($F7,'ENTRADA DE DATOS'!$F$30:$F$35,0),MATCH($L$2,'ENTRADA DE DATOS'!$F$30:$AB$30,0))))</f>
        <v>0</v>
      </c>
    </row>
    <row r="8" spans="1:34" ht="19.5" thickBot="1" x14ac:dyDescent="0.3">
      <c r="F8" s="358" t="str">
        <f>IF('ENTRADA DE DATOS'!$F35="","",'ENTRADA DE DATOS'!$F35)</f>
        <v>TOTAL IVA INCLUIDO</v>
      </c>
      <c r="G8" s="359"/>
      <c r="H8" s="360"/>
      <c r="I8" s="361"/>
      <c r="J8" s="362"/>
      <c r="K8" s="363" t="str">
        <f>IF($L$12="","",IF(INDEX('ENTRADA DE DATOS'!$F$30:$AB$35,MATCH($F8,'ENTRADA DE DATOS'!$F$30:$F$35,0),MATCH($K$2,'ENTRADA DE DATOS'!$F$30:$AB$30,0))="","",INDEX('ENTRADA DE DATOS'!$F$30:$AB$35,MATCH($F8,'ENTRADA DE DATOS'!$F$30:$F$35,0),MATCH($K$2,'ENTRADA DE DATOS'!$F$30:$AB$30,0))))</f>
        <v/>
      </c>
      <c r="L8" s="364">
        <f>IF($L$12="","",IF(INDEX('ENTRADA DE DATOS'!$F$30:$AB$35,MATCH($F8,'ENTRADA DE DATOS'!$F$30:$F$35,0),MATCH($L$2,'ENTRADA DE DATOS'!$F$30:$AB$30,0))="","",INDEX('ENTRADA DE DATOS'!$F$30:$AB$35,MATCH($F8,'ENTRADA DE DATOS'!$F$30:$F$35,0),MATCH($L$2,'ENTRADA DE DATOS'!$F$30:$AB$30,0))))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594" t="s">
        <v>1154</v>
      </c>
      <c r="C12" s="595"/>
      <c r="D12" s="386" t="s">
        <v>1152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DATOS'!$AG$26="","",'ENTRADA DE DATOS'!$AG$26)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596">
        <f>'ENTRADA DE DATOS'!$F$2</f>
        <v>0</v>
      </c>
      <c r="C13" s="597"/>
      <c r="D13" s="394" t="str">
        <f>INDEX('ENTRADA DE DATOS'!$F$30:$AB$35,1,MATCH($L$2,'ENTRADA DE DATOS'!$F$30:$AB$30,0))</f>
        <v>PRECIO-3</v>
      </c>
      <c r="E13" s="395"/>
      <c r="F13" s="396"/>
      <c r="G13" s="397"/>
      <c r="H13" s="398"/>
      <c r="I13" s="399"/>
      <c r="J13" s="400"/>
      <c r="K13" s="400"/>
      <c r="L13" s="401" t="str">
        <f>IF('ENTRADA DE DATOS'!$AH$26="","",'ENTRADA DE DATOS'!$AH$26)</f>
        <v>CLARIN LIBRERÍA Y PAPELERÍA S.L.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1157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IF($L$12="","ENVASE OFERTADO ","ENVASE OFERTADO EMPRESA 0" &amp;$L$12)</f>
        <v>ENVASE OFERTADO EMPRESA 03</v>
      </c>
      <c r="K14" s="329" t="str">
        <f>IF($L$12="","PRECIO UNITARIO ","PRECIO UNITARIO EMPRESA 0" &amp;$L$12)</f>
        <v>PRECIO UNITARIO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DATOS'!$C$3:$C$26,1)&gt;0,1,"")</f>
        <v/>
      </c>
      <c r="C15" s="404" t="str">
        <f>IF($B15="","",INDEX('ENTRADA DE DATOS'!$C$3:$AB$26,MATCH($B15,'ENTRADA DE DATOS'!$C$3:$C$26,0),MATCH(C$14,'ENTRADA DE DATOS'!$C$3:$AB$3,0)))</f>
        <v/>
      </c>
      <c r="D15" s="405" t="str">
        <f>IF($B15="","",INDEX('ENTRADA DE DATOS'!$C$3:$AB$26,MATCH($B15,'ENTRADA DE DATOS'!$C$3:$C$26,0),MATCH(D$14,'ENTRADA DE DATOS'!$C$3:$AB$3,0)))</f>
        <v/>
      </c>
      <c r="E15" s="404" t="str">
        <f>IF($B15="","",INDEX('ENTRADA DE DATOS'!$C$3:$AB$26,MATCH($B15,'ENTRADA DE DATOS'!$C$3:$C$26,0),MATCH(E$14,'ENTRADA DE DATOS'!$C$3:$AB$3,0)))</f>
        <v/>
      </c>
      <c r="F15" s="406" t="str">
        <f>IF($B15="","",INDEX('ENTRADA DE DATOS'!$C$3:$AB$26,MATCH($B15,'ENTRADA DE DATOS'!$C$3:$C$26,0),MATCH(F$14,'ENTRADA DE DATOS'!$C$3:$AB$3,0)))</f>
        <v/>
      </c>
      <c r="G15" s="407" t="str">
        <f>IF($B15="","",INDEX('ENTRADA DE DATOS'!$C$3:$AB$26,MATCH($B15,'ENTRADA DE DATOS'!$C$3:$C$26,0),MATCH(G$14,'ENTRADA DE DATOS'!$C$3:$AB$3,0)))</f>
        <v/>
      </c>
      <c r="H15" s="336" t="str">
        <f>IF($L$12="","",IF($B15="","",INDEX('ENTRADA DE DATOS'!$C$3:$AB$26,MATCH($B15,'ENTRADA DE DATOS'!$C$3:$C$26,0),MATCH(H$14,'ENTRADA DE DATOS'!$C$3:$AB$3,0))))</f>
        <v/>
      </c>
      <c r="I15" s="336" t="str">
        <f>IF($L$12="","",IF($B15="","",INDEX('ENTRADA DE DATOS'!$C$3:$AB$26,MATCH($B15,'ENTRADA DE DATOS'!$C$3:$C$26,0),MATCH(I$14,'ENTRADA DE DATOS'!$C$3:$AB$3,0))))</f>
        <v/>
      </c>
      <c r="J15" s="336" t="str">
        <f>IF($L$12="","",IF($B15="","",INDEX('ENTRADA DE DATOS'!$C$3:$AB$26,MATCH($B15,'ENTRADA DE DATOS'!$C$3:$C$26,0),MATCH(J$14,'ENTRADA DE DATOS'!$C$3:$AB$3,0))))</f>
        <v/>
      </c>
      <c r="K15" s="336" t="str">
        <f>IF($L$12="","",IF($B15="","",INDEX('ENTRADA DE DATOS'!$C$3:$AB$26,MATCH($B15,'ENTRADA DE DATOS'!$C$3:$C$26,0),MATCH(K$14,'ENTRADA DE DATOS'!$C$3:$AB$3,0))))</f>
        <v/>
      </c>
      <c r="L15" s="336" t="str">
        <f>IF($L$12="","",IF($B15="","",INDEX('ENTRADA DE DATOS'!$C$3:$AB$26,MATCH($B15,'ENTRADA DE DATOS'!$C$3:$C$26,0),MATCH(L$14,'ENTRADA DE DATOS'!$C$3:$AB$3,0))))</f>
        <v/>
      </c>
    </row>
    <row r="16" spans="1:34" ht="50.1" customHeight="1" x14ac:dyDescent="0.25">
      <c r="A16" s="402"/>
      <c r="B16" s="403" t="str">
        <f>IF($B$15="","",IF(MAX('ENTRADA DE DATOS'!$C$3:$C$26)&gt;$B15,$B15+1,""))</f>
        <v/>
      </c>
      <c r="C16" s="404" t="str">
        <f>IF($B16="","",INDEX('ENTRADA DE DATOS'!$C$3:$AB$26,MATCH($B16,'ENTRADA DE DATOS'!$C$3:$C$26,0),MATCH(C$14,'ENTRADA DE DATOS'!$C$3:$AB$3,0)))</f>
        <v/>
      </c>
      <c r="D16" s="405" t="str">
        <f>IF($B16="","",INDEX('ENTRADA DE DATOS'!$C$3:$AB$26,MATCH($B16,'ENTRADA DE DATOS'!$C$3:$C$26,0),MATCH(D$14,'ENTRADA DE DATOS'!$C$3:$AB$3,0)))</f>
        <v/>
      </c>
      <c r="E16" s="404" t="str">
        <f>IF($B16="","",INDEX('ENTRADA DE DATOS'!$C$3:$AB$26,MATCH($B16,'ENTRADA DE DATOS'!$C$3:$C$26,0),MATCH(E$14,'ENTRADA DE DATOS'!$C$3:$AB$3,0)))</f>
        <v/>
      </c>
      <c r="F16" s="406" t="str">
        <f>IF($B16="","",INDEX('ENTRADA DE DATOS'!$C$3:$AB$26,MATCH($B16,'ENTRADA DE DATOS'!$C$3:$C$26,0),MATCH(F$14,'ENTRADA DE DATOS'!$C$3:$AB$3,0)))</f>
        <v/>
      </c>
      <c r="G16" s="407" t="str">
        <f>IF($B16="","",INDEX('ENTRADA DE DATOS'!$C$3:$AB$26,MATCH($B16,'ENTRADA DE DATOS'!$C$3:$C$26,0),MATCH(G$14,'ENTRADA DE DATOS'!$C$3:$AB$3,0)))</f>
        <v/>
      </c>
      <c r="H16" s="336" t="str">
        <f>IF($L$12="","",IF($B16="","",INDEX('ENTRADA DE DATOS'!$C$3:$AB$26,MATCH($B16,'ENTRADA DE DATOS'!$C$3:$C$26,0),MATCH(H$14,'ENTRADA DE DATOS'!$C$3:$AB$3,0))))</f>
        <v/>
      </c>
      <c r="I16" s="336" t="str">
        <f>IF($L$12="","",IF($B16="","",INDEX('ENTRADA DE DATOS'!$C$3:$AB$26,MATCH($B16,'ENTRADA DE DATOS'!$C$3:$C$26,0),MATCH(I$14,'ENTRADA DE DATOS'!$C$3:$AB$3,0))))</f>
        <v/>
      </c>
      <c r="J16" s="336" t="str">
        <f>IF($L$12="","",IF($B16="","",INDEX('ENTRADA DE DATOS'!$C$3:$AB$26,MATCH($B16,'ENTRADA DE DATOS'!$C$3:$C$26,0),MATCH(J$14,'ENTRADA DE DATOS'!$C$3:$AB$3,0))))</f>
        <v/>
      </c>
      <c r="K16" s="336" t="str">
        <f>IF($L$12="","",IF($B16="","",INDEX('ENTRADA DE DATOS'!$C$3:$AB$26,MATCH($B16,'ENTRADA DE DATOS'!$C$3:$C$26,0),MATCH(K$14,'ENTRADA DE DATOS'!$C$3:$AB$3,0))))</f>
        <v/>
      </c>
      <c r="L16" s="336" t="str">
        <f>IF($L$12="","",IF($B16="","",INDEX('ENTRADA DE DATOS'!$C$3:$AB$26,MATCH($B16,'ENTRADA DE DATOS'!$C$3:$C$26,0),MATCH(L$14,'ENTRADA DE DATOS'!$C$3:$AB$3,0))))</f>
        <v/>
      </c>
    </row>
    <row r="17" spans="2:12" ht="50.1" customHeight="1" x14ac:dyDescent="0.25">
      <c r="B17" s="403" t="str">
        <f>IF($B$15="","",IF(MAX('ENTRADA DE DATOS'!$C$3:$C$26)&gt;$B16,$B16+1,""))</f>
        <v/>
      </c>
      <c r="C17" s="404" t="str">
        <f>IF($B17="","",INDEX('ENTRADA DE DATOS'!$C$3:$AB$26,MATCH($B17,'ENTRADA DE DATOS'!$C$3:$C$26,0),MATCH(C$14,'ENTRADA DE DATOS'!$C$3:$AB$3,0)))</f>
        <v/>
      </c>
      <c r="D17" s="405" t="str">
        <f>IF($B17="","",INDEX('ENTRADA DE DATOS'!$C$3:$AB$26,MATCH($B17,'ENTRADA DE DATOS'!$C$3:$C$26,0),MATCH(D$14,'ENTRADA DE DATOS'!$C$3:$AB$3,0)))</f>
        <v/>
      </c>
      <c r="E17" s="404" t="str">
        <f>IF($B17="","",INDEX('ENTRADA DE DATOS'!$C$3:$AB$26,MATCH($B17,'ENTRADA DE DATOS'!$C$3:$C$26,0),MATCH(E$14,'ENTRADA DE DATOS'!$C$3:$AB$3,0)))</f>
        <v/>
      </c>
      <c r="F17" s="406" t="str">
        <f>IF($B17="","",INDEX('ENTRADA DE DATOS'!$C$3:$AB$26,MATCH($B17,'ENTRADA DE DATOS'!$C$3:$C$26,0),MATCH(F$14,'ENTRADA DE DATOS'!$C$3:$AB$3,0)))</f>
        <v/>
      </c>
      <c r="G17" s="407" t="str">
        <f>IF($B17="","",INDEX('ENTRADA DE DATOS'!$C$3:$AB$26,MATCH($B17,'ENTRADA DE DATOS'!$C$3:$C$26,0),MATCH(G$14,'ENTRADA DE DATOS'!$C$3:$AB$3,0)))</f>
        <v/>
      </c>
      <c r="H17" s="336" t="str">
        <f>IF($L$12="","",IF($B17="","",INDEX('ENTRADA DE DATOS'!$C$3:$AB$26,MATCH($B17,'ENTRADA DE DATOS'!$C$3:$C$26,0),MATCH(H$14,'ENTRADA DE DATOS'!$C$3:$AB$3,0))))</f>
        <v/>
      </c>
      <c r="I17" s="336" t="str">
        <f>IF($L$12="","",IF($B17="","",INDEX('ENTRADA DE DATOS'!$C$3:$AB$26,MATCH($B17,'ENTRADA DE DATOS'!$C$3:$C$26,0),MATCH(I$14,'ENTRADA DE DATOS'!$C$3:$AB$3,0))))</f>
        <v/>
      </c>
      <c r="J17" s="336" t="str">
        <f>IF($L$12="","",IF($B17="","",INDEX('ENTRADA DE DATOS'!$C$3:$AB$26,MATCH($B17,'ENTRADA DE DATOS'!$C$3:$C$26,0),MATCH(J$14,'ENTRADA DE DATOS'!$C$3:$AB$3,0))))</f>
        <v/>
      </c>
      <c r="K17" s="336" t="str">
        <f>IF($L$12="","",IF($B17="","",INDEX('ENTRADA DE DATOS'!$C$3:$AB$26,MATCH($B17,'ENTRADA DE DATOS'!$C$3:$C$26,0),MATCH(K$14,'ENTRADA DE DATOS'!$C$3:$AB$3,0))))</f>
        <v/>
      </c>
      <c r="L17" s="336" t="str">
        <f>IF($L$12="","",IF($B17="","",INDEX('ENTRADA DE DATOS'!$C$3:$AB$26,MATCH($B17,'ENTRADA DE DATOS'!$C$3:$C$26,0),MATCH(L$14,'ENTRADA DE DATOS'!$C$3:$AB$3,0))))</f>
        <v/>
      </c>
    </row>
    <row r="18" spans="2:12" ht="50.1" customHeight="1" x14ac:dyDescent="0.25">
      <c r="B18" s="403" t="str">
        <f>IF($B$15="","",IF(MAX('ENTRADA DE DATOS'!$C$3:$C$26)&gt;$B17,$B17+1,""))</f>
        <v/>
      </c>
      <c r="C18" s="404" t="str">
        <f>IF($B18="","",INDEX('ENTRADA DE DATOS'!$C$3:$AB$26,MATCH($B18,'ENTRADA DE DATOS'!$C$3:$C$26,0),MATCH(C$14,'ENTRADA DE DATOS'!$C$3:$AB$3,0)))</f>
        <v/>
      </c>
      <c r="D18" s="405" t="str">
        <f>IF($B18="","",INDEX('ENTRADA DE DATOS'!$C$3:$AB$26,MATCH($B18,'ENTRADA DE DATOS'!$C$3:$C$26,0),MATCH(D$14,'ENTRADA DE DATOS'!$C$3:$AB$3,0)))</f>
        <v/>
      </c>
      <c r="E18" s="404" t="str">
        <f>IF($B18="","",INDEX('ENTRADA DE DATOS'!$C$3:$AB$26,MATCH($B18,'ENTRADA DE DATOS'!$C$3:$C$26,0),MATCH(E$14,'ENTRADA DE DATOS'!$C$3:$AB$3,0)))</f>
        <v/>
      </c>
      <c r="F18" s="406" t="str">
        <f>IF($B18="","",INDEX('ENTRADA DE DATOS'!$C$3:$AB$26,MATCH($B18,'ENTRADA DE DATOS'!$C$3:$C$26,0),MATCH(F$14,'ENTRADA DE DATOS'!$C$3:$AB$3,0)))</f>
        <v/>
      </c>
      <c r="G18" s="407" t="str">
        <f>IF($B18="","",INDEX('ENTRADA DE DATOS'!$C$3:$AB$26,MATCH($B18,'ENTRADA DE DATOS'!$C$3:$C$26,0),MATCH(G$14,'ENTRADA DE DATOS'!$C$3:$AB$3,0)))</f>
        <v/>
      </c>
      <c r="H18" s="336" t="str">
        <f>IF($L$12="","",IF($B18="","",INDEX('ENTRADA DE DATOS'!$C$3:$AB$26,MATCH($B18,'ENTRADA DE DATOS'!$C$3:$C$26,0),MATCH(H$14,'ENTRADA DE DATOS'!$C$3:$AB$3,0))))</f>
        <v/>
      </c>
      <c r="I18" s="336" t="str">
        <f>IF($L$12="","",IF($B18="","",INDEX('ENTRADA DE DATOS'!$C$3:$AB$26,MATCH($B18,'ENTRADA DE DATOS'!$C$3:$C$26,0),MATCH(I$14,'ENTRADA DE DATOS'!$C$3:$AB$3,0))))</f>
        <v/>
      </c>
      <c r="J18" s="336" t="str">
        <f>IF($L$12="","",IF($B18="","",INDEX('ENTRADA DE DATOS'!$C$3:$AB$26,MATCH($B18,'ENTRADA DE DATOS'!$C$3:$C$26,0),MATCH(J$14,'ENTRADA DE DATOS'!$C$3:$AB$3,0))))</f>
        <v/>
      </c>
      <c r="K18" s="336" t="str">
        <f>IF($L$12="","",IF($B18="","",INDEX('ENTRADA DE DATOS'!$C$3:$AB$26,MATCH($B18,'ENTRADA DE DATOS'!$C$3:$C$26,0),MATCH(K$14,'ENTRADA DE DATOS'!$C$3:$AB$3,0))))</f>
        <v/>
      </c>
      <c r="L18" s="336" t="str">
        <f>IF($L$12="","",IF($B18="","",INDEX('ENTRADA DE DATOS'!$C$3:$AB$26,MATCH($B18,'ENTRADA DE DATOS'!$C$3:$C$26,0),MATCH(L$14,'ENTRADA DE DATOS'!$C$3:$AB$3,0))))</f>
        <v/>
      </c>
    </row>
    <row r="19" spans="2:12" ht="50.1" customHeight="1" x14ac:dyDescent="0.25">
      <c r="B19" s="403" t="str">
        <f>IF($B$15="","",IF(MAX('ENTRADA DE DATOS'!$C$3:$C$26)&gt;$B18,$B18+1,""))</f>
        <v/>
      </c>
      <c r="C19" s="404" t="str">
        <f>IF($B19="","",INDEX('ENTRADA DE DATOS'!$C$3:$AB$26,MATCH($B19,'ENTRADA DE DATOS'!$C$3:$C$26,0),MATCH(C$14,'ENTRADA DE DATOS'!$C$3:$AB$3,0)))</f>
        <v/>
      </c>
      <c r="D19" s="405" t="str">
        <f>IF($B19="","",INDEX('ENTRADA DE DATOS'!$C$3:$AB$26,MATCH($B19,'ENTRADA DE DATOS'!$C$3:$C$26,0),MATCH(D$14,'ENTRADA DE DATOS'!$C$3:$AB$3,0)))</f>
        <v/>
      </c>
      <c r="E19" s="404" t="str">
        <f>IF($B19="","",INDEX('ENTRADA DE DATOS'!$C$3:$AB$26,MATCH($B19,'ENTRADA DE DATOS'!$C$3:$C$26,0),MATCH(E$14,'ENTRADA DE DATOS'!$C$3:$AB$3,0)))</f>
        <v/>
      </c>
      <c r="F19" s="406" t="str">
        <f>IF($B19="","",INDEX('ENTRADA DE DATOS'!$C$3:$AB$26,MATCH($B19,'ENTRADA DE DATOS'!$C$3:$C$26,0),MATCH(F$14,'ENTRADA DE DATOS'!$C$3:$AB$3,0)))</f>
        <v/>
      </c>
      <c r="G19" s="407" t="str">
        <f>IF($B19="","",INDEX('ENTRADA DE DATOS'!$C$3:$AB$26,MATCH($B19,'ENTRADA DE DATOS'!$C$3:$C$26,0),MATCH(G$14,'ENTRADA DE DATOS'!$C$3:$AB$3,0)))</f>
        <v/>
      </c>
      <c r="H19" s="336" t="str">
        <f>IF($L$12="","",IF($B19="","",INDEX('ENTRADA DE DATOS'!$C$3:$AB$26,MATCH($B19,'ENTRADA DE DATOS'!$C$3:$C$26,0),MATCH(H$14,'ENTRADA DE DATOS'!$C$3:$AB$3,0))))</f>
        <v/>
      </c>
      <c r="I19" s="336" t="str">
        <f>IF($L$12="","",IF($B19="","",INDEX('ENTRADA DE DATOS'!$C$3:$AB$26,MATCH($B19,'ENTRADA DE DATOS'!$C$3:$C$26,0),MATCH(I$14,'ENTRADA DE DATOS'!$C$3:$AB$3,0))))</f>
        <v/>
      </c>
      <c r="J19" s="336" t="str">
        <f>IF($L$12="","",IF($B19="","",INDEX('ENTRADA DE DATOS'!$C$3:$AB$26,MATCH($B19,'ENTRADA DE DATOS'!$C$3:$C$26,0),MATCH(J$14,'ENTRADA DE DATOS'!$C$3:$AB$3,0))))</f>
        <v/>
      </c>
      <c r="K19" s="336" t="str">
        <f>IF($L$12="","",IF($B19="","",INDEX('ENTRADA DE DATOS'!$C$3:$AB$26,MATCH($B19,'ENTRADA DE DATOS'!$C$3:$C$26,0),MATCH(K$14,'ENTRADA DE DATOS'!$C$3:$AB$3,0))))</f>
        <v/>
      </c>
      <c r="L19" s="336" t="str">
        <f>IF($L$12="","",IF($B19="","",INDEX('ENTRADA DE DATOS'!$C$3:$AB$26,MATCH($B19,'ENTRADA DE DATOS'!$C$3:$C$26,0),MATCH(L$14,'ENTRADA DE DATOS'!$C$3:$AB$3,0))))</f>
        <v/>
      </c>
    </row>
    <row r="20" spans="2:12" ht="50.1" customHeight="1" x14ac:dyDescent="0.25">
      <c r="B20" s="403" t="str">
        <f>IF($B$15="","",IF(MAX('ENTRADA DE DATOS'!$C$3:$C$26)&gt;$B19,$B19+1,""))</f>
        <v/>
      </c>
      <c r="C20" s="404" t="str">
        <f>IF($B20="","",INDEX('ENTRADA DE DATOS'!$C$3:$AB$26,MATCH($B20,'ENTRADA DE DATOS'!$C$3:$C$26,0),MATCH(C$14,'ENTRADA DE DATOS'!$C$3:$AB$3,0)))</f>
        <v/>
      </c>
      <c r="D20" s="405" t="str">
        <f>IF($B20="","",INDEX('ENTRADA DE DATOS'!$C$3:$AB$26,MATCH($B20,'ENTRADA DE DATOS'!$C$3:$C$26,0),MATCH(D$14,'ENTRADA DE DATOS'!$C$3:$AB$3,0)))</f>
        <v/>
      </c>
      <c r="E20" s="404" t="str">
        <f>IF($B20="","",INDEX('ENTRADA DE DATOS'!$C$3:$AB$26,MATCH($B20,'ENTRADA DE DATOS'!$C$3:$C$26,0),MATCH(E$14,'ENTRADA DE DATOS'!$C$3:$AB$3,0)))</f>
        <v/>
      </c>
      <c r="F20" s="406" t="str">
        <f>IF($B20="","",INDEX('ENTRADA DE DATOS'!$C$3:$AB$26,MATCH($B20,'ENTRADA DE DATOS'!$C$3:$C$26,0),MATCH(F$14,'ENTRADA DE DATOS'!$C$3:$AB$3,0)))</f>
        <v/>
      </c>
      <c r="G20" s="407" t="str">
        <f>IF($B20="","",INDEX('ENTRADA DE DATOS'!$C$3:$AB$26,MATCH($B20,'ENTRADA DE DATOS'!$C$3:$C$26,0),MATCH(G$14,'ENTRADA DE DATOS'!$C$3:$AB$3,0)))</f>
        <v/>
      </c>
      <c r="H20" s="336" t="str">
        <f>IF($L$12="","",IF($B20="","",INDEX('ENTRADA DE DATOS'!$C$3:$AB$26,MATCH($B20,'ENTRADA DE DATOS'!$C$3:$C$26,0),MATCH(H$14,'ENTRADA DE DATOS'!$C$3:$AB$3,0))))</f>
        <v/>
      </c>
      <c r="I20" s="336" t="str">
        <f>IF($L$12="","",IF($B20="","",INDEX('ENTRADA DE DATOS'!$C$3:$AB$26,MATCH($B20,'ENTRADA DE DATOS'!$C$3:$C$26,0),MATCH(I$14,'ENTRADA DE DATOS'!$C$3:$AB$3,0))))</f>
        <v/>
      </c>
      <c r="J20" s="336" t="str">
        <f>IF($L$12="","",IF($B20="","",INDEX('ENTRADA DE DATOS'!$C$3:$AB$26,MATCH($B20,'ENTRADA DE DATOS'!$C$3:$C$26,0),MATCH(J$14,'ENTRADA DE DATOS'!$C$3:$AB$3,0))))</f>
        <v/>
      </c>
      <c r="K20" s="336" t="str">
        <f>IF($L$12="","",IF($B20="","",INDEX('ENTRADA DE DATOS'!$C$3:$AB$26,MATCH($B20,'ENTRADA DE DATOS'!$C$3:$C$26,0),MATCH(K$14,'ENTRADA DE DATOS'!$C$3:$AB$3,0))))</f>
        <v/>
      </c>
      <c r="L20" s="336" t="str">
        <f>IF($L$12="","",IF($B20="","",INDEX('ENTRADA DE DATOS'!$C$3:$AB$26,MATCH($B20,'ENTRADA DE DATOS'!$C$3:$C$26,0),MATCH(L$14,'ENTRADA DE DATOS'!$C$3:$AB$3,0))))</f>
        <v/>
      </c>
    </row>
    <row r="21" spans="2:12" ht="50.1" customHeight="1" x14ac:dyDescent="0.25">
      <c r="B21" s="403" t="str">
        <f>IF($B$15="","",IF(MAX('ENTRADA DE DATOS'!$C$3:$C$26)&gt;$B20,$B20+1,""))</f>
        <v/>
      </c>
      <c r="C21" s="404" t="str">
        <f>IF($B21="","",INDEX('ENTRADA DE DATOS'!$C$3:$AB$26,MATCH($B21,'ENTRADA DE DATOS'!$C$3:$C$26,0),MATCH(C$14,'ENTRADA DE DATOS'!$C$3:$AB$3,0)))</f>
        <v/>
      </c>
      <c r="D21" s="405" t="str">
        <f>IF($B21="","",INDEX('ENTRADA DE DATOS'!$C$3:$AB$26,MATCH($B21,'ENTRADA DE DATOS'!$C$3:$C$26,0),MATCH(D$14,'ENTRADA DE DATOS'!$C$3:$AB$3,0)))</f>
        <v/>
      </c>
      <c r="E21" s="404" t="str">
        <f>IF($B21="","",INDEX('ENTRADA DE DATOS'!$C$3:$AB$26,MATCH($B21,'ENTRADA DE DATOS'!$C$3:$C$26,0),MATCH(E$14,'ENTRADA DE DATOS'!$C$3:$AB$3,0)))</f>
        <v/>
      </c>
      <c r="F21" s="406" t="str">
        <f>IF($B21="","",INDEX('ENTRADA DE DATOS'!$C$3:$AB$26,MATCH($B21,'ENTRADA DE DATOS'!$C$3:$C$26,0),MATCH(F$14,'ENTRADA DE DATOS'!$C$3:$AB$3,0)))</f>
        <v/>
      </c>
      <c r="G21" s="407" t="str">
        <f>IF($B21="","",INDEX('ENTRADA DE DATOS'!$C$3:$AB$26,MATCH($B21,'ENTRADA DE DATOS'!$C$3:$C$26,0),MATCH(G$14,'ENTRADA DE DATOS'!$C$3:$AB$3,0)))</f>
        <v/>
      </c>
      <c r="H21" s="336" t="str">
        <f>IF($L$12="","",IF($B21="","",INDEX('ENTRADA DE DATOS'!$C$3:$AB$26,MATCH($B21,'ENTRADA DE DATOS'!$C$3:$C$26,0),MATCH(H$14,'ENTRADA DE DATOS'!$C$3:$AB$3,0))))</f>
        <v/>
      </c>
      <c r="I21" s="336" t="str">
        <f>IF($L$12="","",IF($B21="","",INDEX('ENTRADA DE DATOS'!$C$3:$AB$26,MATCH($B21,'ENTRADA DE DATOS'!$C$3:$C$26,0),MATCH(I$14,'ENTRADA DE DATOS'!$C$3:$AB$3,0))))</f>
        <v/>
      </c>
      <c r="J21" s="336" t="str">
        <f>IF($L$12="","",IF($B21="","",INDEX('ENTRADA DE DATOS'!$C$3:$AB$26,MATCH($B21,'ENTRADA DE DATOS'!$C$3:$C$26,0),MATCH(J$14,'ENTRADA DE DATOS'!$C$3:$AB$3,0))))</f>
        <v/>
      </c>
      <c r="K21" s="336" t="str">
        <f>IF($L$12="","",IF($B21="","",INDEX('ENTRADA DE DATOS'!$C$3:$AB$26,MATCH($B21,'ENTRADA DE DATOS'!$C$3:$C$26,0),MATCH(K$14,'ENTRADA DE DATOS'!$C$3:$AB$3,0))))</f>
        <v/>
      </c>
      <c r="L21" s="336" t="str">
        <f>IF($L$12="","",IF($B21="","",INDEX('ENTRADA DE DATOS'!$C$3:$AB$26,MATCH($B21,'ENTRADA DE DATOS'!$C$3:$C$26,0),MATCH(L$14,'ENTRADA DE DATOS'!$C$3:$AB$3,0))))</f>
        <v/>
      </c>
    </row>
    <row r="22" spans="2:12" ht="50.1" customHeight="1" x14ac:dyDescent="0.25">
      <c r="B22" s="403" t="str">
        <f>IF($B$15="","",IF(MAX('ENTRADA DE DATOS'!$C$3:$C$26)&gt;$B21,$B21+1,""))</f>
        <v/>
      </c>
      <c r="C22" s="404" t="str">
        <f>IF($B22="","",INDEX('ENTRADA DE DATOS'!$C$3:$AB$26,MATCH($B22,'ENTRADA DE DATOS'!$C$3:$C$26,0),MATCH(C$14,'ENTRADA DE DATOS'!$C$3:$AB$3,0)))</f>
        <v/>
      </c>
      <c r="D22" s="405" t="str">
        <f>IF($B22="","",INDEX('ENTRADA DE DATOS'!$C$3:$AB$26,MATCH($B22,'ENTRADA DE DATOS'!$C$3:$C$26,0),MATCH(D$14,'ENTRADA DE DATOS'!$C$3:$AB$3,0)))</f>
        <v/>
      </c>
      <c r="E22" s="404" t="str">
        <f>IF($B22="","",INDEX('ENTRADA DE DATOS'!$C$3:$AB$26,MATCH($B22,'ENTRADA DE DATOS'!$C$3:$C$26,0),MATCH(E$14,'ENTRADA DE DATOS'!$C$3:$AB$3,0)))</f>
        <v/>
      </c>
      <c r="F22" s="406" t="str">
        <f>IF($B22="","",INDEX('ENTRADA DE DATOS'!$C$3:$AB$26,MATCH($B22,'ENTRADA DE DATOS'!$C$3:$C$26,0),MATCH(F$14,'ENTRADA DE DATOS'!$C$3:$AB$3,0)))</f>
        <v/>
      </c>
      <c r="G22" s="407" t="str">
        <f>IF($B22="","",INDEX('ENTRADA DE DATOS'!$C$3:$AB$26,MATCH($B22,'ENTRADA DE DATOS'!$C$3:$C$26,0),MATCH(G$14,'ENTRADA DE DATOS'!$C$3:$AB$3,0)))</f>
        <v/>
      </c>
      <c r="H22" s="336" t="str">
        <f>IF($L$12="","",IF($B22="","",INDEX('ENTRADA DE DATOS'!$C$3:$AB$26,MATCH($B22,'ENTRADA DE DATOS'!$C$3:$C$26,0),MATCH(H$14,'ENTRADA DE DATOS'!$C$3:$AB$3,0))))</f>
        <v/>
      </c>
      <c r="I22" s="336" t="str">
        <f>IF($L$12="","",IF($B22="","",INDEX('ENTRADA DE DATOS'!$C$3:$AB$26,MATCH($B22,'ENTRADA DE DATOS'!$C$3:$C$26,0),MATCH(I$14,'ENTRADA DE DATOS'!$C$3:$AB$3,0))))</f>
        <v/>
      </c>
      <c r="J22" s="336" t="str">
        <f>IF($L$12="","",IF($B22="","",INDEX('ENTRADA DE DATOS'!$C$3:$AB$26,MATCH($B22,'ENTRADA DE DATOS'!$C$3:$C$26,0),MATCH(J$14,'ENTRADA DE DATOS'!$C$3:$AB$3,0))))</f>
        <v/>
      </c>
      <c r="K22" s="336" t="str">
        <f>IF($L$12="","",IF($B22="","",INDEX('ENTRADA DE DATOS'!$C$3:$AB$26,MATCH($B22,'ENTRADA DE DATOS'!$C$3:$C$26,0),MATCH(K$14,'ENTRADA DE DATOS'!$C$3:$AB$3,0))))</f>
        <v/>
      </c>
      <c r="L22" s="336" t="str">
        <f>IF($L$12="","",IF($B22="","",INDEX('ENTRADA DE DATOS'!$C$3:$AB$26,MATCH($B22,'ENTRADA DE DATOS'!$C$3:$C$26,0),MATCH(L$14,'ENTRADA DE DATOS'!$C$3:$AB$3,0))))</f>
        <v/>
      </c>
    </row>
    <row r="23" spans="2:12" ht="50.1" customHeight="1" x14ac:dyDescent="0.25">
      <c r="B23" s="403" t="str">
        <f>IF($B$15="","",IF(MAX('ENTRADA DE DATOS'!$C$3:$C$26)&gt;$B22,$B22+1,""))</f>
        <v/>
      </c>
      <c r="C23" s="404" t="str">
        <f>IF($B23="","",INDEX('ENTRADA DE DATOS'!$C$3:$AB$26,MATCH($B23,'ENTRADA DE DATOS'!$C$3:$C$26,0),MATCH(C$14,'ENTRADA DE DATOS'!$C$3:$AB$3,0)))</f>
        <v/>
      </c>
      <c r="D23" s="405" t="str">
        <f>IF($B23="","",INDEX('ENTRADA DE DATOS'!$C$3:$AB$26,MATCH($B23,'ENTRADA DE DATOS'!$C$3:$C$26,0),MATCH(D$14,'ENTRADA DE DATOS'!$C$3:$AB$3,0)))</f>
        <v/>
      </c>
      <c r="E23" s="404" t="str">
        <f>IF($B23="","",INDEX('ENTRADA DE DATOS'!$C$3:$AB$26,MATCH($B23,'ENTRADA DE DATOS'!$C$3:$C$26,0),MATCH(E$14,'ENTRADA DE DATOS'!$C$3:$AB$3,0)))</f>
        <v/>
      </c>
      <c r="F23" s="406" t="str">
        <f>IF($B23="","",INDEX('ENTRADA DE DATOS'!$C$3:$AB$26,MATCH($B23,'ENTRADA DE DATOS'!$C$3:$C$26,0),MATCH(F$14,'ENTRADA DE DATOS'!$C$3:$AB$3,0)))</f>
        <v/>
      </c>
      <c r="G23" s="407" t="str">
        <f>IF($B23="","",INDEX('ENTRADA DE DATOS'!$C$3:$AB$26,MATCH($B23,'ENTRADA DE DATOS'!$C$3:$C$26,0),MATCH(G$14,'ENTRADA DE DATOS'!$C$3:$AB$3,0)))</f>
        <v/>
      </c>
      <c r="H23" s="336" t="str">
        <f>IF($L$12="","",IF($B23="","",INDEX('ENTRADA DE DATOS'!$C$3:$AB$26,MATCH($B23,'ENTRADA DE DATOS'!$C$3:$C$26,0),MATCH(H$14,'ENTRADA DE DATOS'!$C$3:$AB$3,0))))</f>
        <v/>
      </c>
      <c r="I23" s="336" t="str">
        <f>IF($L$12="","",IF($B23="","",INDEX('ENTRADA DE DATOS'!$C$3:$AB$26,MATCH($B23,'ENTRADA DE DATOS'!$C$3:$C$26,0),MATCH(I$14,'ENTRADA DE DATOS'!$C$3:$AB$3,0))))</f>
        <v/>
      </c>
      <c r="J23" s="336" t="str">
        <f>IF($L$12="","",IF($B23="","",INDEX('ENTRADA DE DATOS'!$C$3:$AB$26,MATCH($B23,'ENTRADA DE DATOS'!$C$3:$C$26,0),MATCH(J$14,'ENTRADA DE DATOS'!$C$3:$AB$3,0))))</f>
        <v/>
      </c>
      <c r="K23" s="336" t="str">
        <f>IF($L$12="","",IF($B23="","",INDEX('ENTRADA DE DATOS'!$C$3:$AB$26,MATCH($B23,'ENTRADA DE DATOS'!$C$3:$C$26,0),MATCH(K$14,'ENTRADA DE DATOS'!$C$3:$AB$3,0))))</f>
        <v/>
      </c>
      <c r="L23" s="336" t="str">
        <f>IF($L$12="","",IF($B23="","",INDEX('ENTRADA DE DATOS'!$C$3:$AB$26,MATCH($B23,'ENTRADA DE DATOS'!$C$3:$C$26,0),MATCH(L$14,'ENTRADA DE DATOS'!$C$3:$AB$3,0))))</f>
        <v/>
      </c>
    </row>
    <row r="24" spans="2:12" ht="50.1" customHeight="1" x14ac:dyDescent="0.25">
      <c r="B24" s="403" t="str">
        <f>IF($B$15="","",IF(MAX('ENTRADA DE DATOS'!$C$3:$C$26)&gt;$B23,$B23+1,""))</f>
        <v/>
      </c>
      <c r="C24" s="404" t="str">
        <f>IF($B24="","",INDEX('ENTRADA DE DATOS'!$C$3:$AB$26,MATCH($B24,'ENTRADA DE DATOS'!$C$3:$C$26,0),MATCH(C$14,'ENTRADA DE DATOS'!$C$3:$AB$3,0)))</f>
        <v/>
      </c>
      <c r="D24" s="405" t="str">
        <f>IF($B24="","",INDEX('ENTRADA DE DATOS'!$C$3:$AB$26,MATCH($B24,'ENTRADA DE DATOS'!$C$3:$C$26,0),MATCH(D$14,'ENTRADA DE DATOS'!$C$3:$AB$3,0)))</f>
        <v/>
      </c>
      <c r="E24" s="404" t="str">
        <f>IF($B24="","",INDEX('ENTRADA DE DATOS'!$C$3:$AB$26,MATCH($B24,'ENTRADA DE DATOS'!$C$3:$C$26,0),MATCH(E$14,'ENTRADA DE DATOS'!$C$3:$AB$3,0)))</f>
        <v/>
      </c>
      <c r="F24" s="406" t="str">
        <f>IF($B24="","",INDEX('ENTRADA DE DATOS'!$C$3:$AB$26,MATCH($B24,'ENTRADA DE DATOS'!$C$3:$C$26,0),MATCH(F$14,'ENTRADA DE DATOS'!$C$3:$AB$3,0)))</f>
        <v/>
      </c>
      <c r="G24" s="407" t="str">
        <f>IF($B24="","",INDEX('ENTRADA DE DATOS'!$C$3:$AB$26,MATCH($B24,'ENTRADA DE DATOS'!$C$3:$C$26,0),MATCH(G$14,'ENTRADA DE DATOS'!$C$3:$AB$3,0)))</f>
        <v/>
      </c>
      <c r="H24" s="336" t="str">
        <f>IF($L$12="","",IF($B24="","",INDEX('ENTRADA DE DATOS'!$C$3:$AB$26,MATCH($B24,'ENTRADA DE DATOS'!$C$3:$C$26,0),MATCH(H$14,'ENTRADA DE DATOS'!$C$3:$AB$3,0))))</f>
        <v/>
      </c>
      <c r="I24" s="336" t="str">
        <f>IF($L$12="","",IF($B24="","",INDEX('ENTRADA DE DATOS'!$C$3:$AB$26,MATCH($B24,'ENTRADA DE DATOS'!$C$3:$C$26,0),MATCH(I$14,'ENTRADA DE DATOS'!$C$3:$AB$3,0))))</f>
        <v/>
      </c>
      <c r="J24" s="336" t="str">
        <f>IF($L$12="","",IF($B24="","",INDEX('ENTRADA DE DATOS'!$C$3:$AB$26,MATCH($B24,'ENTRADA DE DATOS'!$C$3:$C$26,0),MATCH(J$14,'ENTRADA DE DATOS'!$C$3:$AB$3,0))))</f>
        <v/>
      </c>
      <c r="K24" s="336" t="str">
        <f>IF($L$12="","",IF($B24="","",INDEX('ENTRADA DE DATOS'!$C$3:$AB$26,MATCH($B24,'ENTRADA DE DATOS'!$C$3:$C$26,0),MATCH(K$14,'ENTRADA DE DATOS'!$C$3:$AB$3,0))))</f>
        <v/>
      </c>
      <c r="L24" s="336" t="str">
        <f>IF($L$12="","",IF($B24="","",INDEX('ENTRADA DE DATOS'!$C$3:$AB$26,MATCH($B24,'ENTRADA DE DATOS'!$C$3:$C$26,0),MATCH(L$14,'ENTRADA DE DATOS'!$C$3:$AB$3,0))))</f>
        <v/>
      </c>
    </row>
    <row r="25" spans="2:12" ht="50.1" customHeight="1" x14ac:dyDescent="0.25">
      <c r="B25" s="403" t="str">
        <f>IF($B$15="","",IF(MAX('ENTRADA DE DATOS'!$C$3:$C$26)&gt;$B24,$B24+1,""))</f>
        <v/>
      </c>
      <c r="C25" s="404" t="str">
        <f>IF($B25="","",INDEX('ENTRADA DE DATOS'!$C$3:$AB$26,MATCH($B25,'ENTRADA DE DATOS'!$C$3:$C$26,0),MATCH(C$14,'ENTRADA DE DATOS'!$C$3:$AB$3,0)))</f>
        <v/>
      </c>
      <c r="D25" s="405" t="str">
        <f>IF($B25="","",INDEX('ENTRADA DE DATOS'!$C$3:$AB$26,MATCH($B25,'ENTRADA DE DATOS'!$C$3:$C$26,0),MATCH(D$14,'ENTRADA DE DATOS'!$C$3:$AB$3,0)))</f>
        <v/>
      </c>
      <c r="E25" s="404" t="str">
        <f>IF($B25="","",INDEX('ENTRADA DE DATOS'!$C$3:$AB$26,MATCH($B25,'ENTRADA DE DATOS'!$C$3:$C$26,0),MATCH(E$14,'ENTRADA DE DATOS'!$C$3:$AB$3,0)))</f>
        <v/>
      </c>
      <c r="F25" s="406" t="str">
        <f>IF($B25="","",INDEX('ENTRADA DE DATOS'!$C$3:$AB$26,MATCH($B25,'ENTRADA DE DATOS'!$C$3:$C$26,0),MATCH(F$14,'ENTRADA DE DATOS'!$C$3:$AB$3,0)))</f>
        <v/>
      </c>
      <c r="G25" s="407" t="str">
        <f>IF($B25="","",INDEX('ENTRADA DE DATOS'!$C$3:$AB$26,MATCH($B25,'ENTRADA DE DATOS'!$C$3:$C$26,0),MATCH(G$14,'ENTRADA DE DATOS'!$C$3:$AB$3,0)))</f>
        <v/>
      </c>
      <c r="H25" s="336" t="str">
        <f>IF($L$12="","",IF($B25="","",INDEX('ENTRADA DE DATOS'!$C$3:$AB$26,MATCH($B25,'ENTRADA DE DATOS'!$C$3:$C$26,0),MATCH(H$14,'ENTRADA DE DATOS'!$C$3:$AB$3,0))))</f>
        <v/>
      </c>
      <c r="I25" s="336" t="str">
        <f>IF($L$12="","",IF($B25="","",INDEX('ENTRADA DE DATOS'!$C$3:$AB$26,MATCH($B25,'ENTRADA DE DATOS'!$C$3:$C$26,0),MATCH(I$14,'ENTRADA DE DATOS'!$C$3:$AB$3,0))))</f>
        <v/>
      </c>
      <c r="J25" s="336" t="str">
        <f>IF($L$12="","",IF($B25="","",INDEX('ENTRADA DE DATOS'!$C$3:$AB$26,MATCH($B25,'ENTRADA DE DATOS'!$C$3:$C$26,0),MATCH(J$14,'ENTRADA DE DATOS'!$C$3:$AB$3,0))))</f>
        <v/>
      </c>
      <c r="K25" s="336" t="str">
        <f>IF($L$12="","",IF($B25="","",INDEX('ENTRADA DE DATOS'!$C$3:$AB$26,MATCH($B25,'ENTRADA DE DATOS'!$C$3:$C$26,0),MATCH(K$14,'ENTRADA DE DATOS'!$C$3:$AB$3,0))))</f>
        <v/>
      </c>
      <c r="L25" s="336" t="str">
        <f>IF($L$12="","",IF($B25="","",INDEX('ENTRADA DE DATOS'!$C$3:$AB$26,MATCH($B25,'ENTRADA DE DATOS'!$C$3:$C$26,0),MATCH(L$14,'ENTRADA DE DATOS'!$C$3:$AB$3,0))))</f>
        <v/>
      </c>
    </row>
    <row r="26" spans="2:12" ht="50.1" customHeight="1" x14ac:dyDescent="0.25">
      <c r="B26" s="403" t="str">
        <f>IF($B$15="","",IF(MAX('ENTRADA DE DATOS'!$C$3:$C$26)&gt;$B25,$B25+1,""))</f>
        <v/>
      </c>
      <c r="C26" s="404" t="str">
        <f>IF($B26="","",INDEX('ENTRADA DE DATOS'!$C$3:$AB$26,MATCH($B26,'ENTRADA DE DATOS'!$C$3:$C$26,0),MATCH(C$14,'ENTRADA DE DATOS'!$C$3:$AB$3,0)))</f>
        <v/>
      </c>
      <c r="D26" s="405" t="str">
        <f>IF($B26="","",INDEX('ENTRADA DE DATOS'!$C$3:$AB$26,MATCH($B26,'ENTRADA DE DATOS'!$C$3:$C$26,0),MATCH(D$14,'ENTRADA DE DATOS'!$C$3:$AB$3,0)))</f>
        <v/>
      </c>
      <c r="E26" s="404" t="str">
        <f>IF($B26="","",INDEX('ENTRADA DE DATOS'!$C$3:$AB$26,MATCH($B26,'ENTRADA DE DATOS'!$C$3:$C$26,0),MATCH(E$14,'ENTRADA DE DATOS'!$C$3:$AB$3,0)))</f>
        <v/>
      </c>
      <c r="F26" s="406" t="str">
        <f>IF($B26="","",INDEX('ENTRADA DE DATOS'!$C$3:$AB$26,MATCH($B26,'ENTRADA DE DATOS'!$C$3:$C$26,0),MATCH(F$14,'ENTRADA DE DATOS'!$C$3:$AB$3,0)))</f>
        <v/>
      </c>
      <c r="G26" s="407" t="str">
        <f>IF($B26="","",INDEX('ENTRADA DE DATOS'!$C$3:$AB$26,MATCH($B26,'ENTRADA DE DATOS'!$C$3:$C$26,0),MATCH(G$14,'ENTRADA DE DATOS'!$C$3:$AB$3,0)))</f>
        <v/>
      </c>
      <c r="H26" s="336" t="str">
        <f>IF($L$12="","",IF($B26="","",INDEX('ENTRADA DE DATOS'!$C$3:$AB$26,MATCH($B26,'ENTRADA DE DATOS'!$C$3:$C$26,0),MATCH(H$14,'ENTRADA DE DATOS'!$C$3:$AB$3,0))))</f>
        <v/>
      </c>
      <c r="I26" s="336" t="str">
        <f>IF($L$12="","",IF($B26="","",INDEX('ENTRADA DE DATOS'!$C$3:$AB$26,MATCH($B26,'ENTRADA DE DATOS'!$C$3:$C$26,0),MATCH(I$14,'ENTRADA DE DATOS'!$C$3:$AB$3,0))))</f>
        <v/>
      </c>
      <c r="J26" s="336" t="str">
        <f>IF($L$12="","",IF($B26="","",INDEX('ENTRADA DE DATOS'!$C$3:$AB$26,MATCH($B26,'ENTRADA DE DATOS'!$C$3:$C$26,0),MATCH(J$14,'ENTRADA DE DATOS'!$C$3:$AB$3,0))))</f>
        <v/>
      </c>
      <c r="K26" s="336" t="str">
        <f>IF($L$12="","",IF($B26="","",INDEX('ENTRADA DE DATOS'!$C$3:$AB$26,MATCH($B26,'ENTRADA DE DATOS'!$C$3:$C$26,0),MATCH(K$14,'ENTRADA DE DATOS'!$C$3:$AB$3,0))))</f>
        <v/>
      </c>
      <c r="L26" s="336" t="str">
        <f>IF($L$12="","",IF($B26="","",INDEX('ENTRADA DE DATOS'!$C$3:$AB$26,MATCH($B26,'ENTRADA DE DATOS'!$C$3:$C$26,0),MATCH(L$14,'ENTRADA DE DATOS'!$C$3:$AB$3,0))))</f>
        <v/>
      </c>
    </row>
    <row r="27" spans="2:12" ht="50.1" customHeight="1" x14ac:dyDescent="0.25">
      <c r="B27" s="403" t="str">
        <f>IF($B$15="","",IF(MAX('ENTRADA DE DATOS'!$C$3:$C$26)&gt;$B26,$B26+1,""))</f>
        <v/>
      </c>
      <c r="C27" s="404" t="str">
        <f>IF($B27="","",INDEX('ENTRADA DE DATOS'!$C$3:$AB$26,MATCH($B27,'ENTRADA DE DATOS'!$C$3:$C$26,0),MATCH(C$14,'ENTRADA DE DATOS'!$C$3:$AB$3,0)))</f>
        <v/>
      </c>
      <c r="D27" s="405" t="str">
        <f>IF($B27="","",INDEX('ENTRADA DE DATOS'!$C$3:$AB$26,MATCH($B27,'ENTRADA DE DATOS'!$C$3:$C$26,0),MATCH(D$14,'ENTRADA DE DATOS'!$C$3:$AB$3,0)))</f>
        <v/>
      </c>
      <c r="E27" s="404" t="str">
        <f>IF($B27="","",INDEX('ENTRADA DE DATOS'!$C$3:$AB$26,MATCH($B27,'ENTRADA DE DATOS'!$C$3:$C$26,0),MATCH(E$14,'ENTRADA DE DATOS'!$C$3:$AB$3,0)))</f>
        <v/>
      </c>
      <c r="F27" s="406" t="str">
        <f>IF($B27="","",INDEX('ENTRADA DE DATOS'!$C$3:$AB$26,MATCH($B27,'ENTRADA DE DATOS'!$C$3:$C$26,0),MATCH(F$14,'ENTRADA DE DATOS'!$C$3:$AB$3,0)))</f>
        <v/>
      </c>
      <c r="G27" s="407" t="str">
        <f>IF($B27="","",INDEX('ENTRADA DE DATOS'!$C$3:$AB$26,MATCH($B27,'ENTRADA DE DATOS'!$C$3:$C$26,0),MATCH(G$14,'ENTRADA DE DATOS'!$C$3:$AB$3,0)))</f>
        <v/>
      </c>
      <c r="H27" s="336" t="str">
        <f>IF($L$12="","",IF($B27="","",INDEX('ENTRADA DE DATOS'!$C$3:$AB$26,MATCH($B27,'ENTRADA DE DATOS'!$C$3:$C$26,0),MATCH(H$14,'ENTRADA DE DATOS'!$C$3:$AB$3,0))))</f>
        <v/>
      </c>
      <c r="I27" s="336" t="str">
        <f>IF($L$12="","",IF($B27="","",INDEX('ENTRADA DE DATOS'!$C$3:$AB$26,MATCH($B27,'ENTRADA DE DATOS'!$C$3:$C$26,0),MATCH(I$14,'ENTRADA DE DATOS'!$C$3:$AB$3,0))))</f>
        <v/>
      </c>
      <c r="J27" s="336" t="str">
        <f>IF($L$12="","",IF($B27="","",INDEX('ENTRADA DE DATOS'!$C$3:$AB$26,MATCH($B27,'ENTRADA DE DATOS'!$C$3:$C$26,0),MATCH(J$14,'ENTRADA DE DATOS'!$C$3:$AB$3,0))))</f>
        <v/>
      </c>
      <c r="K27" s="336" t="str">
        <f>IF($L$12="","",IF($B27="","",INDEX('ENTRADA DE DATOS'!$C$3:$AB$26,MATCH($B27,'ENTRADA DE DATOS'!$C$3:$C$26,0),MATCH(K$14,'ENTRADA DE DATOS'!$C$3:$AB$3,0))))</f>
        <v/>
      </c>
      <c r="L27" s="336" t="str">
        <f>IF($L$12="","",IF($B27="","",INDEX('ENTRADA DE DATOS'!$C$3:$AB$26,MATCH($B27,'ENTRADA DE DATOS'!$C$3:$C$26,0),MATCH(L$14,'ENTRADA DE DATOS'!$C$3:$AB$3,0))))</f>
        <v/>
      </c>
    </row>
    <row r="28" spans="2:12" ht="50.1" customHeight="1" x14ac:dyDescent="0.25">
      <c r="B28" s="403" t="str">
        <f>IF($B$15="","",IF(MAX('ENTRADA DE DATOS'!$C$3:$C$26)&gt;$B27,$B27+1,""))</f>
        <v/>
      </c>
      <c r="C28" s="404" t="str">
        <f>IF($B28="","",INDEX('ENTRADA DE DATOS'!$C$3:$AB$26,MATCH($B28,'ENTRADA DE DATOS'!$C$3:$C$26,0),MATCH(C$14,'ENTRADA DE DATOS'!$C$3:$AB$3,0)))</f>
        <v/>
      </c>
      <c r="D28" s="405" t="str">
        <f>IF($B28="","",INDEX('ENTRADA DE DATOS'!$C$3:$AB$26,MATCH($B28,'ENTRADA DE DATOS'!$C$3:$C$26,0),MATCH(D$14,'ENTRADA DE DATOS'!$C$3:$AB$3,0)))</f>
        <v/>
      </c>
      <c r="E28" s="404" t="str">
        <f>IF($B28="","",INDEX('ENTRADA DE DATOS'!$C$3:$AB$26,MATCH($B28,'ENTRADA DE DATOS'!$C$3:$C$26,0),MATCH(E$14,'ENTRADA DE DATOS'!$C$3:$AB$3,0)))</f>
        <v/>
      </c>
      <c r="F28" s="406" t="str">
        <f>IF($B28="","",INDEX('ENTRADA DE DATOS'!$C$3:$AB$26,MATCH($B28,'ENTRADA DE DATOS'!$C$3:$C$26,0),MATCH(F$14,'ENTRADA DE DATOS'!$C$3:$AB$3,0)))</f>
        <v/>
      </c>
      <c r="G28" s="407" t="str">
        <f>IF($B28="","",INDEX('ENTRADA DE DATOS'!$C$3:$AB$26,MATCH($B28,'ENTRADA DE DATOS'!$C$3:$C$26,0),MATCH(G$14,'ENTRADA DE DATOS'!$C$3:$AB$3,0)))</f>
        <v/>
      </c>
      <c r="H28" s="336" t="str">
        <f>IF($L$12="","",IF($B28="","",INDEX('ENTRADA DE DATOS'!$C$3:$AB$26,MATCH($B28,'ENTRADA DE DATOS'!$C$3:$C$26,0),MATCH(H$14,'ENTRADA DE DATOS'!$C$3:$AB$3,0))))</f>
        <v/>
      </c>
      <c r="I28" s="336" t="str">
        <f>IF($L$12="","",IF($B28="","",INDEX('ENTRADA DE DATOS'!$C$3:$AB$26,MATCH($B28,'ENTRADA DE DATOS'!$C$3:$C$26,0),MATCH(I$14,'ENTRADA DE DATOS'!$C$3:$AB$3,0))))</f>
        <v/>
      </c>
      <c r="J28" s="336" t="str">
        <f>IF($L$12="","",IF($B28="","",INDEX('ENTRADA DE DATOS'!$C$3:$AB$26,MATCH($B28,'ENTRADA DE DATOS'!$C$3:$C$26,0),MATCH(J$14,'ENTRADA DE DATOS'!$C$3:$AB$3,0))))</f>
        <v/>
      </c>
      <c r="K28" s="336" t="str">
        <f>IF($L$12="","",IF($B28="","",INDEX('ENTRADA DE DATOS'!$C$3:$AB$26,MATCH($B28,'ENTRADA DE DATOS'!$C$3:$C$26,0),MATCH(K$14,'ENTRADA DE DATOS'!$C$3:$AB$3,0))))</f>
        <v/>
      </c>
      <c r="L28" s="336" t="str">
        <f>IF($L$12="","",IF($B28="","",INDEX('ENTRADA DE DATOS'!$C$3:$AB$26,MATCH($B28,'ENTRADA DE DATOS'!$C$3:$C$26,0),MATCH(L$14,'ENTRADA DE DATOS'!$C$3:$AB$3,0))))</f>
        <v/>
      </c>
    </row>
    <row r="29" spans="2:12" ht="62.25" customHeight="1" x14ac:dyDescent="0.25">
      <c r="B29" s="403" t="str">
        <f>IF($B$15="","",IF(MAX('ENTRADA DE DATOS'!$C$3:$C$26)&gt;$B28,$B28+1,""))</f>
        <v/>
      </c>
      <c r="C29" s="404" t="str">
        <f>IF($B29="","",INDEX('ENTRADA DE DATOS'!$C$3:$AB$26,MATCH($B29,'ENTRADA DE DATOS'!$C$3:$C$26,0),MATCH(C$14,'ENTRADA DE DATOS'!$C$3:$AB$3,0)))</f>
        <v/>
      </c>
      <c r="D29" s="405" t="str">
        <f>IF($B29="","",INDEX('ENTRADA DE DATOS'!$C$3:$AB$26,MATCH($B29,'ENTRADA DE DATOS'!$C$3:$C$26,0),MATCH(D$14,'ENTRADA DE DATOS'!$C$3:$AB$3,0)))</f>
        <v/>
      </c>
      <c r="E29" s="404" t="str">
        <f>IF($B29="","",INDEX('ENTRADA DE DATOS'!$C$3:$AB$26,MATCH($B29,'ENTRADA DE DATOS'!$C$3:$C$26,0),MATCH(E$14,'ENTRADA DE DATOS'!$C$3:$AB$3,0)))</f>
        <v/>
      </c>
      <c r="F29" s="406" t="str">
        <f>IF($B29="","",INDEX('ENTRADA DE DATOS'!$C$3:$AB$26,MATCH($B29,'ENTRADA DE DATOS'!$C$3:$C$26,0),MATCH(F$14,'ENTRADA DE DATOS'!$C$3:$AB$3,0)))</f>
        <v/>
      </c>
      <c r="G29" s="407" t="str">
        <f>IF($B29="","",INDEX('ENTRADA DE DATOS'!$C$3:$AB$26,MATCH($B29,'ENTRADA DE DATOS'!$C$3:$C$26,0),MATCH(G$14,'ENTRADA DE DATOS'!$C$3:$AB$3,0)))</f>
        <v/>
      </c>
      <c r="H29" s="336" t="str">
        <f>IF($L$12="","",IF($B29="","",INDEX('ENTRADA DE DATOS'!$C$3:$AB$26,MATCH($B29,'ENTRADA DE DATOS'!$C$3:$C$26,0),MATCH(H$14,'ENTRADA DE DATOS'!$C$3:$AB$3,0))))</f>
        <v/>
      </c>
      <c r="I29" s="336" t="str">
        <f>IF($L$12="","",IF($B29="","",INDEX('ENTRADA DE DATOS'!$C$3:$AB$26,MATCH($B29,'ENTRADA DE DATOS'!$C$3:$C$26,0),MATCH(I$14,'ENTRADA DE DATOS'!$C$3:$AB$3,0))))</f>
        <v/>
      </c>
      <c r="J29" s="336" t="str">
        <f>IF($L$12="","",IF($B29="","",INDEX('ENTRADA DE DATOS'!$C$3:$AB$26,MATCH($B29,'ENTRADA DE DATOS'!$C$3:$C$26,0),MATCH(J$14,'ENTRADA DE DATOS'!$C$3:$AB$3,0))))</f>
        <v/>
      </c>
      <c r="K29" s="336" t="str">
        <f>IF($L$12="","",IF($B29="","",INDEX('ENTRADA DE DATOS'!$C$3:$AB$26,MATCH($B29,'ENTRADA DE DATOS'!$C$3:$C$26,0),MATCH(K$14,'ENTRADA DE DATOS'!$C$3:$AB$3,0))))</f>
        <v/>
      </c>
      <c r="L29" s="336" t="str">
        <f>IF($L$12="","",IF($B29="","",INDEX('ENTRADA DE DATOS'!$C$3:$AB$26,MATCH($B29,'ENTRADA DE DATOS'!$C$3:$C$26,0),MATCH(L$14,'ENTRADA DE DATOS'!$C$3:$AB$3,0))))</f>
        <v/>
      </c>
    </row>
    <row r="30" spans="2:12" ht="50.1" customHeight="1" x14ac:dyDescent="0.25">
      <c r="B30" s="403" t="str">
        <f>IF($B$15="","",IF(MAX('ENTRADA DE DATOS'!$C$3:$C$26)&gt;$B29,$B29+1,""))</f>
        <v/>
      </c>
      <c r="C30" s="404" t="str">
        <f>IF($B30="","",INDEX('ENTRADA DE DATOS'!$C$3:$AB$26,MATCH($B30,'ENTRADA DE DATOS'!$C$3:$C$26,0),MATCH(C$14,'ENTRADA DE DATOS'!$C$3:$AB$3,0)))</f>
        <v/>
      </c>
      <c r="D30" s="405" t="str">
        <f>IF($B30="","",INDEX('ENTRADA DE DATOS'!$C$3:$AB$26,MATCH($B30,'ENTRADA DE DATOS'!$C$3:$C$26,0),MATCH(D$14,'ENTRADA DE DATOS'!$C$3:$AB$3,0)))</f>
        <v/>
      </c>
      <c r="E30" s="404" t="str">
        <f>IF($B30="","",INDEX('ENTRADA DE DATOS'!$C$3:$AB$26,MATCH($B30,'ENTRADA DE DATOS'!$C$3:$C$26,0),MATCH(E$14,'ENTRADA DE DATOS'!$C$3:$AB$3,0)))</f>
        <v/>
      </c>
      <c r="F30" s="406" t="str">
        <f>IF($B30="","",INDEX('ENTRADA DE DATOS'!$C$3:$AB$26,MATCH($B30,'ENTRADA DE DATOS'!$C$3:$C$26,0),MATCH(F$14,'ENTRADA DE DATOS'!$C$3:$AB$3,0)))</f>
        <v/>
      </c>
      <c r="G30" s="407" t="str">
        <f>IF($B30="","",INDEX('ENTRADA DE DATOS'!$C$3:$AB$26,MATCH($B30,'ENTRADA DE DATOS'!$C$3:$C$26,0),MATCH(G$14,'ENTRADA DE DATOS'!$C$3:$AB$3,0)))</f>
        <v/>
      </c>
      <c r="H30" s="336" t="str">
        <f>IF($L$12="","",IF($B30="","",INDEX('ENTRADA DE DATOS'!$C$3:$AB$26,MATCH($B30,'ENTRADA DE DATOS'!$C$3:$C$26,0),MATCH(H$14,'ENTRADA DE DATOS'!$C$3:$AB$3,0))))</f>
        <v/>
      </c>
      <c r="I30" s="336" t="str">
        <f>IF($L$12="","",IF($B30="","",INDEX('ENTRADA DE DATOS'!$C$3:$AB$26,MATCH($B30,'ENTRADA DE DATOS'!$C$3:$C$26,0),MATCH(I$14,'ENTRADA DE DATOS'!$C$3:$AB$3,0))))</f>
        <v/>
      </c>
      <c r="J30" s="336" t="str">
        <f>IF($L$12="","",IF($B30="","",INDEX('ENTRADA DE DATOS'!$C$3:$AB$26,MATCH($B30,'ENTRADA DE DATOS'!$C$3:$C$26,0),MATCH(J$14,'ENTRADA DE DATOS'!$C$3:$AB$3,0))))</f>
        <v/>
      </c>
      <c r="K30" s="336" t="str">
        <f>IF($L$12="","",IF($B30="","",INDEX('ENTRADA DE DATOS'!$C$3:$AB$26,MATCH($B30,'ENTRADA DE DATOS'!$C$3:$C$26,0),MATCH(K$14,'ENTRADA DE DATOS'!$C$3:$AB$3,0))))</f>
        <v/>
      </c>
      <c r="L30" s="336" t="str">
        <f>IF($L$12="","",IF($B30="","",INDEX('ENTRADA DE DATOS'!$C$3:$AB$26,MATCH($B30,'ENTRADA DE DATOS'!$C$3:$C$26,0),MATCH(L$14,'ENTRADA DE DATOS'!$C$3:$AB$3,0))))</f>
        <v/>
      </c>
    </row>
    <row r="31" spans="2:12" ht="50.1" customHeight="1" x14ac:dyDescent="0.25">
      <c r="B31" s="403" t="str">
        <f>IF($B$15="","",IF(MAX('ENTRADA DE DATOS'!$C$3:$C$26)&gt;$B30,$B30+1,""))</f>
        <v/>
      </c>
      <c r="C31" s="404" t="str">
        <f>IF($B31="","",INDEX('ENTRADA DE DATOS'!$C$3:$AB$26,MATCH($B31,'ENTRADA DE DATOS'!$C$3:$C$26,0),MATCH(C$14,'ENTRADA DE DATOS'!$C$3:$AB$3,0)))</f>
        <v/>
      </c>
      <c r="D31" s="405" t="str">
        <f>IF($B31="","",INDEX('ENTRADA DE DATOS'!$C$3:$AB$26,MATCH($B31,'ENTRADA DE DATOS'!$C$3:$C$26,0),MATCH(D$14,'ENTRADA DE DATOS'!$C$3:$AB$3,0)))</f>
        <v/>
      </c>
      <c r="E31" s="404" t="str">
        <f>IF($B31="","",INDEX('ENTRADA DE DATOS'!$C$3:$AB$26,MATCH($B31,'ENTRADA DE DATOS'!$C$3:$C$26,0),MATCH(E$14,'ENTRADA DE DATOS'!$C$3:$AB$3,0)))</f>
        <v/>
      </c>
      <c r="F31" s="406" t="str">
        <f>IF($B31="","",INDEX('ENTRADA DE DATOS'!$C$3:$AB$26,MATCH($B31,'ENTRADA DE DATOS'!$C$3:$C$26,0),MATCH(F$14,'ENTRADA DE DATOS'!$C$3:$AB$3,0)))</f>
        <v/>
      </c>
      <c r="G31" s="407" t="str">
        <f>IF($B31="","",INDEX('ENTRADA DE DATOS'!$C$3:$AB$26,MATCH($B31,'ENTRADA DE DATOS'!$C$3:$C$26,0),MATCH(G$14,'ENTRADA DE DATOS'!$C$3:$AB$3,0)))</f>
        <v/>
      </c>
      <c r="H31" s="336" t="str">
        <f>IF($L$12="","",IF($B31="","",INDEX('ENTRADA DE DATOS'!$C$3:$AB$26,MATCH($B31,'ENTRADA DE DATOS'!$C$3:$C$26,0),MATCH(H$14,'ENTRADA DE DATOS'!$C$3:$AB$3,0))))</f>
        <v/>
      </c>
      <c r="I31" s="336" t="str">
        <f>IF($L$12="","",IF($B31="","",INDEX('ENTRADA DE DATOS'!$C$3:$AB$26,MATCH($B31,'ENTRADA DE DATOS'!$C$3:$C$26,0),MATCH(I$14,'ENTRADA DE DATOS'!$C$3:$AB$3,0))))</f>
        <v/>
      </c>
      <c r="J31" s="336" t="str">
        <f>IF($L$12="","",IF($B31="","",INDEX('ENTRADA DE DATOS'!$C$3:$AB$26,MATCH($B31,'ENTRADA DE DATOS'!$C$3:$C$26,0),MATCH(J$14,'ENTRADA DE DATOS'!$C$3:$AB$3,0))))</f>
        <v/>
      </c>
      <c r="K31" s="336" t="str">
        <f>IF($L$12="","",IF($B31="","",INDEX('ENTRADA DE DATOS'!$C$3:$AB$26,MATCH($B31,'ENTRADA DE DATOS'!$C$3:$C$26,0),MATCH(K$14,'ENTRADA DE DATOS'!$C$3:$AB$3,0))))</f>
        <v/>
      </c>
      <c r="L31" s="336" t="str">
        <f>IF($L$12="","",IF($B31="","",INDEX('ENTRADA DE DATOS'!$C$3:$AB$26,MATCH($B31,'ENTRADA DE DATOS'!$C$3:$C$26,0),MATCH(L$14,'ENTRADA DE DATOS'!$C$3:$AB$3,0))))</f>
        <v/>
      </c>
    </row>
    <row r="32" spans="2:12" ht="50.1" customHeight="1" x14ac:dyDescent="0.25">
      <c r="B32" s="403" t="str">
        <f>IF($B$15="","",IF(MAX('ENTRADA DE DATOS'!$C$3:$C$26)&gt;$B31,$B31+1,""))</f>
        <v/>
      </c>
      <c r="C32" s="404" t="str">
        <f>IF($B32="","",INDEX('ENTRADA DE DATOS'!$C$3:$AB$26,MATCH($B32,'ENTRADA DE DATOS'!$C$3:$C$26,0),MATCH(C$14,'ENTRADA DE DATOS'!$C$3:$AB$3,0)))</f>
        <v/>
      </c>
      <c r="D32" s="405" t="str">
        <f>IF($B32="","",INDEX('ENTRADA DE DATOS'!$C$3:$AB$26,MATCH($B32,'ENTRADA DE DATOS'!$C$3:$C$26,0),MATCH(D$14,'ENTRADA DE DATOS'!$C$3:$AB$3,0)))</f>
        <v/>
      </c>
      <c r="E32" s="404" t="str">
        <f>IF($B32="","",INDEX('ENTRADA DE DATOS'!$C$3:$AB$26,MATCH($B32,'ENTRADA DE DATOS'!$C$3:$C$26,0),MATCH(E$14,'ENTRADA DE DATOS'!$C$3:$AB$3,0)))</f>
        <v/>
      </c>
      <c r="F32" s="406" t="str">
        <f>IF($B32="","",INDEX('ENTRADA DE DATOS'!$C$3:$AB$26,MATCH($B32,'ENTRADA DE DATOS'!$C$3:$C$26,0),MATCH(F$14,'ENTRADA DE DATOS'!$C$3:$AB$3,0)))</f>
        <v/>
      </c>
      <c r="G32" s="407" t="str">
        <f>IF($B32="","",INDEX('ENTRADA DE DATOS'!$C$3:$AB$26,MATCH($B32,'ENTRADA DE DATOS'!$C$3:$C$26,0),MATCH(G$14,'ENTRADA DE DATOS'!$C$3:$AB$3,0)))</f>
        <v/>
      </c>
      <c r="H32" s="336" t="str">
        <f>IF($L$12="","",IF($B32="","",INDEX('ENTRADA DE DATOS'!$C$3:$AB$26,MATCH($B32,'ENTRADA DE DATOS'!$C$3:$C$26,0),MATCH(H$14,'ENTRADA DE DATOS'!$C$3:$AB$3,0))))</f>
        <v/>
      </c>
      <c r="I32" s="336" t="str">
        <f>IF($L$12="","",IF($B32="","",INDEX('ENTRADA DE DATOS'!$C$3:$AB$26,MATCH($B32,'ENTRADA DE DATOS'!$C$3:$C$26,0),MATCH(I$14,'ENTRADA DE DATOS'!$C$3:$AB$3,0))))</f>
        <v/>
      </c>
      <c r="J32" s="336" t="str">
        <f>IF($L$12="","",IF($B32="","",INDEX('ENTRADA DE DATOS'!$C$3:$AB$26,MATCH($B32,'ENTRADA DE DATOS'!$C$3:$C$26,0),MATCH(J$14,'ENTRADA DE DATOS'!$C$3:$AB$3,0))))</f>
        <v/>
      </c>
      <c r="K32" s="336" t="str">
        <f>IF($L$12="","",IF($B32="","",INDEX('ENTRADA DE DATOS'!$C$3:$AB$26,MATCH($B32,'ENTRADA DE DATOS'!$C$3:$C$26,0),MATCH(K$14,'ENTRADA DE DATOS'!$C$3:$AB$3,0))))</f>
        <v/>
      </c>
      <c r="L32" s="336" t="str">
        <f>IF($L$12="","",IF($B32="","",INDEX('ENTRADA DE DATOS'!$C$3:$AB$26,MATCH($B32,'ENTRADA DE DATOS'!$C$3:$C$26,0),MATCH(L$14,'ENTRADA DE DATOS'!$C$3:$AB$3,0))))</f>
        <v/>
      </c>
    </row>
    <row r="33" spans="2:12" ht="50.1" customHeight="1" x14ac:dyDescent="0.25">
      <c r="B33" s="403" t="str">
        <f>IF($B$15="","",IF(MAX('ENTRADA DE DATOS'!$C$3:$C$26)&gt;$B32,$B32+1,""))</f>
        <v/>
      </c>
      <c r="C33" s="404" t="str">
        <f>IF($B33="","",INDEX('ENTRADA DE DATOS'!$C$3:$AB$26,MATCH($B33,'ENTRADA DE DATOS'!$C$3:$C$26,0),MATCH(C$14,'ENTRADA DE DATOS'!$C$3:$AB$3,0)))</f>
        <v/>
      </c>
      <c r="D33" s="405" t="str">
        <f>IF($B33="","",INDEX('ENTRADA DE DATOS'!$C$3:$AB$26,MATCH($B33,'ENTRADA DE DATOS'!$C$3:$C$26,0),MATCH(D$14,'ENTRADA DE DATOS'!$C$3:$AB$3,0)))</f>
        <v/>
      </c>
      <c r="E33" s="404" t="str">
        <f>IF($B33="","",INDEX('ENTRADA DE DATOS'!$C$3:$AB$26,MATCH($B33,'ENTRADA DE DATOS'!$C$3:$C$26,0),MATCH(E$14,'ENTRADA DE DATOS'!$C$3:$AB$3,0)))</f>
        <v/>
      </c>
      <c r="F33" s="406" t="str">
        <f>IF($B33="","",INDEX('ENTRADA DE DATOS'!$C$3:$AB$26,MATCH($B33,'ENTRADA DE DATOS'!$C$3:$C$26,0),MATCH(F$14,'ENTRADA DE DATOS'!$C$3:$AB$3,0)))</f>
        <v/>
      </c>
      <c r="G33" s="407" t="str">
        <f>IF($B33="","",INDEX('ENTRADA DE DATOS'!$C$3:$AB$26,MATCH($B33,'ENTRADA DE DATOS'!$C$3:$C$26,0),MATCH(G$14,'ENTRADA DE DATOS'!$C$3:$AB$3,0)))</f>
        <v/>
      </c>
      <c r="H33" s="336" t="str">
        <f>IF($L$12="","",IF($B33="","",INDEX('ENTRADA DE DATOS'!$C$3:$AB$26,MATCH($B33,'ENTRADA DE DATOS'!$C$3:$C$26,0),MATCH(H$14,'ENTRADA DE DATOS'!$C$3:$AB$3,0))))</f>
        <v/>
      </c>
      <c r="I33" s="336" t="str">
        <f>IF($L$12="","",IF($B33="","",INDEX('ENTRADA DE DATOS'!$C$3:$AB$26,MATCH($B33,'ENTRADA DE DATOS'!$C$3:$C$26,0),MATCH(I$14,'ENTRADA DE DATOS'!$C$3:$AB$3,0))))</f>
        <v/>
      </c>
      <c r="J33" s="336" t="str">
        <f>IF($L$12="","",IF($B33="","",INDEX('ENTRADA DE DATOS'!$C$3:$AB$26,MATCH($B33,'ENTRADA DE DATOS'!$C$3:$C$26,0),MATCH(J$14,'ENTRADA DE DATOS'!$C$3:$AB$3,0))))</f>
        <v/>
      </c>
      <c r="K33" s="336" t="str">
        <f>IF($L$12="","",IF($B33="","",INDEX('ENTRADA DE DATOS'!$C$3:$AB$26,MATCH($B33,'ENTRADA DE DATOS'!$C$3:$C$26,0),MATCH(K$14,'ENTRADA DE DATOS'!$C$3:$AB$3,0))))</f>
        <v/>
      </c>
      <c r="L33" s="336" t="str">
        <f>IF($L$12="","",IF($B33="","",INDEX('ENTRADA DE DATOS'!$C$3:$AB$26,MATCH($B33,'ENTRADA DE DATOS'!$C$3:$C$26,0),MATCH(L$14,'ENTRADA DE DATOS'!$C$3:$AB$3,0))))</f>
        <v/>
      </c>
    </row>
    <row r="34" spans="2:12" ht="50.1" customHeight="1" x14ac:dyDescent="0.25">
      <c r="B34" s="403" t="str">
        <f>IF($B$15="","",IF(MAX('ENTRADA DE DATOS'!$C$3:$C$26)&gt;$B33,$B33+1,""))</f>
        <v/>
      </c>
      <c r="C34" s="404" t="str">
        <f>IF($B34="","",INDEX('ENTRADA DE DATOS'!$C$3:$AB$26,MATCH($B34,'ENTRADA DE DATOS'!$C$3:$C$26,0),MATCH(C$14,'ENTRADA DE DATOS'!$C$3:$AB$3,0)))</f>
        <v/>
      </c>
      <c r="D34" s="405" t="str">
        <f>IF($B34="","",INDEX('ENTRADA DE DATOS'!$C$3:$AB$26,MATCH($B34,'ENTRADA DE DATOS'!$C$3:$C$26,0),MATCH(D$14,'ENTRADA DE DATOS'!$C$3:$AB$3,0)))</f>
        <v/>
      </c>
      <c r="E34" s="404" t="str">
        <f>IF($B34="","",INDEX('ENTRADA DE DATOS'!$C$3:$AB$26,MATCH($B34,'ENTRADA DE DATOS'!$C$3:$C$26,0),MATCH(E$14,'ENTRADA DE DATOS'!$C$3:$AB$3,0)))</f>
        <v/>
      </c>
      <c r="F34" s="406" t="str">
        <f>IF($B34="","",INDEX('ENTRADA DE DATOS'!$C$3:$AB$26,MATCH($B34,'ENTRADA DE DATOS'!$C$3:$C$26,0),MATCH(F$14,'ENTRADA DE DATOS'!$C$3:$AB$3,0)))</f>
        <v/>
      </c>
      <c r="G34" s="407" t="str">
        <f>IF($B34="","",INDEX('ENTRADA DE DATOS'!$C$3:$AB$26,MATCH($B34,'ENTRADA DE DATOS'!$C$3:$C$26,0),MATCH(G$14,'ENTRADA DE DATOS'!$C$3:$AB$3,0)))</f>
        <v/>
      </c>
      <c r="H34" s="336" t="str">
        <f>IF($L$12="","",IF($B34="","",INDEX('ENTRADA DE DATOS'!$C$3:$AB$26,MATCH($B34,'ENTRADA DE DATOS'!$C$3:$C$26,0),MATCH(H$14,'ENTRADA DE DATOS'!$C$3:$AB$3,0))))</f>
        <v/>
      </c>
      <c r="I34" s="336" t="str">
        <f>IF($L$12="","",IF($B34="","",INDEX('ENTRADA DE DATOS'!$C$3:$AB$26,MATCH($B34,'ENTRADA DE DATOS'!$C$3:$C$26,0),MATCH(I$14,'ENTRADA DE DATOS'!$C$3:$AB$3,0))))</f>
        <v/>
      </c>
      <c r="J34" s="336" t="str">
        <f>IF($L$12="","",IF($B34="","",INDEX('ENTRADA DE DATOS'!$C$3:$AB$26,MATCH($B34,'ENTRADA DE DATOS'!$C$3:$C$26,0),MATCH(J$14,'ENTRADA DE DATOS'!$C$3:$AB$3,0))))</f>
        <v/>
      </c>
      <c r="K34" s="336" t="str">
        <f>IF($L$12="","",IF($B34="","",INDEX('ENTRADA DE DATOS'!$C$3:$AB$26,MATCH($B34,'ENTRADA DE DATOS'!$C$3:$C$26,0),MATCH(K$14,'ENTRADA DE DATOS'!$C$3:$AB$3,0))))</f>
        <v/>
      </c>
      <c r="L34" s="336" t="str">
        <f>IF($L$12="","",IF($B34="","",INDEX('ENTRADA DE DATOS'!$C$3:$AB$26,MATCH($B34,'ENTRADA DE DATOS'!$C$3:$C$26,0),MATCH(L$14,'ENTRADA DE DATOS'!$C$3:$AB$3,0))))</f>
        <v/>
      </c>
    </row>
    <row r="35" spans="2:12" ht="50.1" customHeight="1" x14ac:dyDescent="0.25">
      <c r="B35" s="403" t="str">
        <f>IF($B$15="","",IF(MAX('ENTRADA DE DATOS'!$C$3:$C$26)&gt;$B34,$B34+1,""))</f>
        <v/>
      </c>
      <c r="C35" s="404" t="str">
        <f>IF($B35="","",INDEX('ENTRADA DE DATOS'!$C$3:$AB$26,MATCH($B35,'ENTRADA DE DATOS'!$C$3:$C$26,0),MATCH(C$14,'ENTRADA DE DATOS'!$C$3:$AB$3,0)))</f>
        <v/>
      </c>
      <c r="D35" s="405" t="str">
        <f>IF($B35="","",INDEX('ENTRADA DE DATOS'!$C$3:$AB$26,MATCH($B35,'ENTRADA DE DATOS'!$C$3:$C$26,0),MATCH(D$14,'ENTRADA DE DATOS'!$C$3:$AB$3,0)))</f>
        <v/>
      </c>
      <c r="E35" s="404" t="str">
        <f>IF($B35="","",INDEX('ENTRADA DE DATOS'!$C$3:$AB$26,MATCH($B35,'ENTRADA DE DATOS'!$C$3:$C$26,0),MATCH(E$14,'ENTRADA DE DATOS'!$C$3:$AB$3,0)))</f>
        <v/>
      </c>
      <c r="F35" s="406" t="str">
        <f>IF($B35="","",INDEX('ENTRADA DE DATOS'!$C$3:$AB$26,MATCH($B35,'ENTRADA DE DATOS'!$C$3:$C$26,0),MATCH(F$14,'ENTRADA DE DATOS'!$C$3:$AB$3,0)))</f>
        <v/>
      </c>
      <c r="G35" s="407" t="str">
        <f>IF($B35="","",INDEX('ENTRADA DE DATOS'!$C$3:$AB$26,MATCH($B35,'ENTRADA DE DATOS'!$C$3:$C$26,0),MATCH(G$14,'ENTRADA DE DATOS'!$C$3:$AB$3,0)))</f>
        <v/>
      </c>
      <c r="H35" s="336" t="str">
        <f>IF($L$12="","",IF($B35="","",INDEX('ENTRADA DE DATOS'!$C$3:$AB$26,MATCH($B35,'ENTRADA DE DATOS'!$C$3:$C$26,0),MATCH(H$14,'ENTRADA DE DATOS'!$C$3:$AB$3,0))))</f>
        <v/>
      </c>
      <c r="I35" s="336" t="str">
        <f>IF($L$12="","",IF($B35="","",INDEX('ENTRADA DE DATOS'!$C$3:$AB$26,MATCH($B35,'ENTRADA DE DATOS'!$C$3:$C$26,0),MATCH(I$14,'ENTRADA DE DATOS'!$C$3:$AB$3,0))))</f>
        <v/>
      </c>
      <c r="J35" s="336" t="str">
        <f>IF($L$12="","",IF($B35="","",INDEX('ENTRADA DE DATOS'!$C$3:$AB$26,MATCH($B35,'ENTRADA DE DATOS'!$C$3:$C$26,0),MATCH(J$14,'ENTRADA DE DATOS'!$C$3:$AB$3,0))))</f>
        <v/>
      </c>
      <c r="K35" s="336" t="str">
        <f>IF($L$12="","",IF($B35="","",INDEX('ENTRADA DE DATOS'!$C$3:$AB$26,MATCH($B35,'ENTRADA DE DATOS'!$C$3:$C$26,0),MATCH(K$14,'ENTRADA DE DATOS'!$C$3:$AB$3,0))))</f>
        <v/>
      </c>
      <c r="L35" s="336" t="str">
        <f>IF($L$12="","",IF($B35="","",INDEX('ENTRADA DE DATOS'!$C$3:$AB$26,MATCH($B35,'ENTRADA DE DATOS'!$C$3:$C$26,0),MATCH(L$14,'ENTRADA DE DATOS'!$C$3:$AB$3,0))))</f>
        <v/>
      </c>
    </row>
    <row r="36" spans="2:12" ht="50.1" customHeight="1" x14ac:dyDescent="0.25">
      <c r="B36" s="403" t="str">
        <f>IF($B$15="","",IF(MAX('ENTRADA DE DATOS'!$C$3:$C$26)&gt;$B35,$B35+1,""))</f>
        <v/>
      </c>
      <c r="C36" s="404" t="str">
        <f>IF($B36="","",INDEX('ENTRADA DE DATOS'!$C$3:$AB$26,MATCH($B36,'ENTRADA DE DATOS'!$C$3:$C$26,0),MATCH(C$14,'ENTRADA DE DATOS'!$C$3:$AB$3,0)))</f>
        <v/>
      </c>
      <c r="D36" s="405" t="str">
        <f>IF($B36="","",INDEX('ENTRADA DE DATOS'!$C$3:$AB$26,MATCH($B36,'ENTRADA DE DATOS'!$C$3:$C$26,0),MATCH(D$14,'ENTRADA DE DATOS'!$C$3:$AB$3,0)))</f>
        <v/>
      </c>
      <c r="E36" s="404" t="str">
        <f>IF($B36="","",INDEX('ENTRADA DE DATOS'!$C$3:$AB$26,MATCH($B36,'ENTRADA DE DATOS'!$C$3:$C$26,0),MATCH(E$14,'ENTRADA DE DATOS'!$C$3:$AB$3,0)))</f>
        <v/>
      </c>
      <c r="F36" s="406" t="str">
        <f>IF($B36="","",INDEX('ENTRADA DE DATOS'!$C$3:$AB$26,MATCH($B36,'ENTRADA DE DATOS'!$C$3:$C$26,0),MATCH(F$14,'ENTRADA DE DATOS'!$C$3:$AB$3,0)))</f>
        <v/>
      </c>
      <c r="G36" s="407" t="str">
        <f>IF($B36="","",INDEX('ENTRADA DE DATOS'!$C$3:$AB$26,MATCH($B36,'ENTRADA DE DATOS'!$C$3:$C$26,0),MATCH(G$14,'ENTRADA DE DATOS'!$C$3:$AB$3,0)))</f>
        <v/>
      </c>
      <c r="H36" s="336" t="str">
        <f>IF($L$12="","",IF($B36="","",INDEX('ENTRADA DE DATOS'!$C$3:$AB$26,MATCH($B36,'ENTRADA DE DATOS'!$C$3:$C$26,0),MATCH(H$14,'ENTRADA DE DATOS'!$C$3:$AB$3,0))))</f>
        <v/>
      </c>
      <c r="I36" s="336" t="str">
        <f>IF($L$12="","",IF($B36="","",INDEX('ENTRADA DE DATOS'!$C$3:$AB$26,MATCH($B36,'ENTRADA DE DATOS'!$C$3:$C$26,0),MATCH(I$14,'ENTRADA DE DATOS'!$C$3:$AB$3,0))))</f>
        <v/>
      </c>
      <c r="J36" s="336" t="str">
        <f>IF($L$12="","",IF($B36="","",INDEX('ENTRADA DE DATOS'!$C$3:$AB$26,MATCH($B36,'ENTRADA DE DATOS'!$C$3:$C$26,0),MATCH(J$14,'ENTRADA DE DATOS'!$C$3:$AB$3,0))))</f>
        <v/>
      </c>
      <c r="K36" s="336" t="str">
        <f>IF($L$12="","",IF($B36="","",INDEX('ENTRADA DE DATOS'!$C$3:$AB$26,MATCH($B36,'ENTRADA DE DATOS'!$C$3:$C$26,0),MATCH(K$14,'ENTRADA DE DATOS'!$C$3:$AB$3,0))))</f>
        <v/>
      </c>
      <c r="L36" s="336" t="str">
        <f>IF($L$12="","",IF($B36="","",INDEX('ENTRADA DE DATOS'!$C$3:$AB$26,MATCH($B36,'ENTRADA DE DATOS'!$C$3:$C$26,0),MATCH(L$14,'ENTRADA DE DATOS'!$C$3:$AB$3,0))))</f>
        <v/>
      </c>
    </row>
    <row r="37" spans="2:12" ht="50.1" customHeight="1" x14ac:dyDescent="0.25">
      <c r="B37" s="403" t="str">
        <f>IF($B$15="","",IF(MAX('ENTRADA DE DATOS'!$C$3:$C$26)&gt;$B36,$B36+1,""))</f>
        <v/>
      </c>
      <c r="C37" s="404" t="str">
        <f>IF($B37="","",INDEX('ENTRADA DE DATOS'!$C$3:$AB$26,MATCH($B37,'ENTRADA DE DATOS'!$C$3:$C$26,0),MATCH(C$14,'ENTRADA DE DATOS'!$C$3:$AB$3,0)))</f>
        <v/>
      </c>
      <c r="D37" s="405" t="str">
        <f>IF($B37="","",INDEX('ENTRADA DE DATOS'!$C$3:$AB$26,MATCH($B37,'ENTRADA DE DATOS'!$C$3:$C$26,0),MATCH(D$14,'ENTRADA DE DATOS'!$C$3:$AB$3,0)))</f>
        <v/>
      </c>
      <c r="E37" s="404" t="str">
        <f>IF($B37="","",INDEX('ENTRADA DE DATOS'!$C$3:$AB$26,MATCH($B37,'ENTRADA DE DATOS'!$C$3:$C$26,0),MATCH(E$14,'ENTRADA DE DATOS'!$C$3:$AB$3,0)))</f>
        <v/>
      </c>
      <c r="F37" s="406" t="str">
        <f>IF($B37="","",INDEX('ENTRADA DE DATOS'!$C$3:$AB$26,MATCH($B37,'ENTRADA DE DATOS'!$C$3:$C$26,0),MATCH(F$14,'ENTRADA DE DATOS'!$C$3:$AB$3,0)))</f>
        <v/>
      </c>
      <c r="G37" s="407" t="str">
        <f>IF($B37="","",INDEX('ENTRADA DE DATOS'!$C$3:$AB$26,MATCH($B37,'ENTRADA DE DATOS'!$C$3:$C$26,0),MATCH(G$14,'ENTRADA DE DATOS'!$C$3:$AB$3,0)))</f>
        <v/>
      </c>
      <c r="H37" s="336" t="str">
        <f>IF($L$12="","",IF($B37="","",INDEX('ENTRADA DE DATOS'!$C$3:$AB$26,MATCH($B37,'ENTRADA DE DATOS'!$C$3:$C$26,0),MATCH(H$14,'ENTRADA DE DATOS'!$C$3:$AB$3,0))))</f>
        <v/>
      </c>
      <c r="I37" s="336" t="str">
        <f>IF($L$12="","",IF($B37="","",INDEX('ENTRADA DE DATOS'!$C$3:$AB$26,MATCH($B37,'ENTRADA DE DATOS'!$C$3:$C$26,0),MATCH(I$14,'ENTRADA DE DATOS'!$C$3:$AB$3,0))))</f>
        <v/>
      </c>
      <c r="J37" s="336" t="str">
        <f>IF($L$12="","",IF($B37="","",INDEX('ENTRADA DE DATOS'!$C$3:$AB$26,MATCH($B37,'ENTRADA DE DATOS'!$C$3:$C$26,0),MATCH(J$14,'ENTRADA DE DATOS'!$C$3:$AB$3,0))))</f>
        <v/>
      </c>
      <c r="K37" s="336" t="str">
        <f>IF($L$12="","",IF($B37="","",INDEX('ENTRADA DE DATOS'!$C$3:$AB$26,MATCH($B37,'ENTRADA DE DATOS'!$C$3:$C$26,0),MATCH(K$14,'ENTRADA DE DATOS'!$C$3:$AB$3,0))))</f>
        <v/>
      </c>
      <c r="L37" s="336" t="str">
        <f>IF($L$12="","",IF($B37="","",INDEX('ENTRADA DE DATOS'!$C$3:$AB$26,MATCH($B37,'ENTRADA DE DATOS'!$C$3:$C$26,0),MATCH(L$14,'ENTRADA DE DATOS'!$C$3:$AB$3,0))))</f>
        <v/>
      </c>
    </row>
    <row r="38" spans="2:12" ht="50.1" customHeight="1" x14ac:dyDescent="0.25">
      <c r="B38" s="403" t="str">
        <f>IF($B$15="","",IF(MAX('ENTRADA DE DATOS'!$C$3:$C$26)&gt;$B37,$B37+1,""))</f>
        <v/>
      </c>
      <c r="C38" s="404" t="str">
        <f>IF($B38="","",INDEX('ENTRADA DE DATOS'!$C$3:$AB$26,MATCH($B38,'ENTRADA DE DATOS'!$C$3:$C$26,0),MATCH(C$14,'ENTRADA DE DATOS'!$C$3:$AB$3,0)))</f>
        <v/>
      </c>
      <c r="D38" s="405" t="str">
        <f>IF($B38="","",INDEX('ENTRADA DE DATOS'!$C$3:$AB$26,MATCH($B38,'ENTRADA DE DATOS'!$C$3:$C$26,0),MATCH(D$14,'ENTRADA DE DATOS'!$C$3:$AB$3,0)))</f>
        <v/>
      </c>
      <c r="E38" s="404" t="str">
        <f>IF($B38="","",INDEX('ENTRADA DE DATOS'!$C$3:$AB$26,MATCH($B38,'ENTRADA DE DATOS'!$C$3:$C$26,0),MATCH(E$14,'ENTRADA DE DATOS'!$C$3:$AB$3,0)))</f>
        <v/>
      </c>
      <c r="F38" s="406" t="str">
        <f>IF($B38="","",INDEX('ENTRADA DE DATOS'!$C$3:$AB$26,MATCH($B38,'ENTRADA DE DATOS'!$C$3:$C$26,0),MATCH(F$14,'ENTRADA DE DATOS'!$C$3:$AB$3,0)))</f>
        <v/>
      </c>
      <c r="G38" s="407" t="str">
        <f>IF($B38="","",INDEX('ENTRADA DE DATOS'!$C$3:$AB$26,MATCH($B38,'ENTRADA DE DATOS'!$C$3:$C$26,0),MATCH(G$14,'ENTRADA DE DATOS'!$C$3:$AB$3,0)))</f>
        <v/>
      </c>
      <c r="H38" s="336" t="str">
        <f>IF($L$12="","",IF($B38="","",INDEX('ENTRADA DE DATOS'!$C$3:$AB$26,MATCH($B38,'ENTRADA DE DATOS'!$C$3:$C$26,0),MATCH(H$14,'ENTRADA DE DATOS'!$C$3:$AB$3,0))))</f>
        <v/>
      </c>
      <c r="I38" s="336" t="str">
        <f>IF($L$12="","",IF($B38="","",INDEX('ENTRADA DE DATOS'!$C$3:$AB$26,MATCH($B38,'ENTRADA DE DATOS'!$C$3:$C$26,0),MATCH(I$14,'ENTRADA DE DATOS'!$C$3:$AB$3,0))))</f>
        <v/>
      </c>
      <c r="J38" s="336" t="str">
        <f>IF($L$12="","",IF($B38="","",INDEX('ENTRADA DE DATOS'!$C$3:$AB$26,MATCH($B38,'ENTRADA DE DATOS'!$C$3:$C$26,0),MATCH(J$14,'ENTRADA DE DATOS'!$C$3:$AB$3,0))))</f>
        <v/>
      </c>
      <c r="K38" s="336" t="str">
        <f>IF($L$12="","",IF($B38="","",INDEX('ENTRADA DE DATOS'!$C$3:$AB$26,MATCH($B38,'ENTRADA DE DATOS'!$C$3:$C$26,0),MATCH(K$14,'ENTRADA DE DATOS'!$C$3:$AB$3,0))))</f>
        <v/>
      </c>
      <c r="L38" s="336" t="str">
        <f>IF($L$12="","",IF($B38="","",INDEX('ENTRADA DE DATOS'!$C$3:$AB$26,MATCH($B38,'ENTRADA DE DATOS'!$C$3:$C$26,0),MATCH(L$14,'ENTRADA DE DATOS'!$C$3:$AB$3,0))))</f>
        <v/>
      </c>
    </row>
    <row r="39" spans="2:12" ht="50.1" customHeight="1" x14ac:dyDescent="0.25">
      <c r="B39" s="403" t="str">
        <f>IF($B$15="","",IF(MAX('ENTRADA DE DATOS'!$C$3:$C$26)&gt;$B38,$B38+1,""))</f>
        <v/>
      </c>
      <c r="C39" s="404" t="str">
        <f>IF($B39="","",INDEX('ENTRADA DE DATOS'!$C$3:$AB$26,MATCH($B39,'ENTRADA DE DATOS'!$C$3:$C$26,0),MATCH(C$14,'ENTRADA DE DATOS'!$C$3:$AB$3,0)))</f>
        <v/>
      </c>
      <c r="D39" s="405" t="str">
        <f>IF($B39="","",INDEX('ENTRADA DE DATOS'!$C$3:$AB$26,MATCH($B39,'ENTRADA DE DATOS'!$C$3:$C$26,0),MATCH(D$14,'ENTRADA DE DATOS'!$C$3:$AB$3,0)))</f>
        <v/>
      </c>
      <c r="E39" s="404" t="str">
        <f>IF($B39="","",INDEX('ENTRADA DE DATOS'!$C$3:$AB$26,MATCH($B39,'ENTRADA DE DATOS'!$C$3:$C$26,0),MATCH(E$14,'ENTRADA DE DATOS'!$C$3:$AB$3,0)))</f>
        <v/>
      </c>
      <c r="F39" s="406" t="str">
        <f>IF($B39="","",INDEX('ENTRADA DE DATOS'!$C$3:$AB$26,MATCH($B39,'ENTRADA DE DATOS'!$C$3:$C$26,0),MATCH(F$14,'ENTRADA DE DATOS'!$C$3:$AB$3,0)))</f>
        <v/>
      </c>
      <c r="G39" s="407" t="str">
        <f>IF($B39="","",INDEX('ENTRADA DE DATOS'!$C$3:$AB$26,MATCH($B39,'ENTRADA DE DATOS'!$C$3:$C$26,0),MATCH(G$14,'ENTRADA DE DATOS'!$C$3:$AB$3,0)))</f>
        <v/>
      </c>
      <c r="H39" s="336" t="str">
        <f>IF($L$12="","",IF($B39="","",INDEX('ENTRADA DE DATOS'!$C$3:$AB$26,MATCH($B39,'ENTRADA DE DATOS'!$C$3:$C$26,0),MATCH(H$14,'ENTRADA DE DATOS'!$C$3:$AB$3,0))))</f>
        <v/>
      </c>
      <c r="I39" s="336" t="str">
        <f>IF($L$12="","",IF($B39="","",INDEX('ENTRADA DE DATOS'!$C$3:$AB$26,MATCH($B39,'ENTRADA DE DATOS'!$C$3:$C$26,0),MATCH(I$14,'ENTRADA DE DATOS'!$C$3:$AB$3,0))))</f>
        <v/>
      </c>
      <c r="J39" s="336" t="str">
        <f>IF($L$12="","",IF($B39="","",INDEX('ENTRADA DE DATOS'!$C$3:$AB$26,MATCH($B39,'ENTRADA DE DATOS'!$C$3:$C$26,0),MATCH(J$14,'ENTRADA DE DATOS'!$C$3:$AB$3,0))))</f>
        <v/>
      </c>
      <c r="K39" s="336" t="str">
        <f>IF($L$12="","",IF($B39="","",INDEX('ENTRADA DE DATOS'!$C$3:$AB$26,MATCH($B39,'ENTRADA DE DATOS'!$C$3:$C$26,0),MATCH(K$14,'ENTRADA DE DATOS'!$C$3:$AB$3,0))))</f>
        <v/>
      </c>
      <c r="L39" s="336" t="str">
        <f>IF($L$12="","",IF($B39="","",INDEX('ENTRADA DE DATOS'!$C$3:$AB$26,MATCH($B39,'ENTRADA DE DATOS'!$C$3:$C$26,0),MATCH(L$14,'ENTRADA DE DATOS'!$C$3:$AB$3,0))))</f>
        <v/>
      </c>
    </row>
    <row r="40" spans="2:12" ht="50.1" customHeight="1" x14ac:dyDescent="0.25">
      <c r="B40" s="403" t="str">
        <f>IF($B$15="","",IF(MAX('ENTRADA DE DATOS'!$C$3:$C$26)&gt;$B39,$B39+1,""))</f>
        <v/>
      </c>
      <c r="C40" s="404" t="str">
        <f>IF($B40="","",INDEX('ENTRADA DE DATOS'!$C$3:$AB$26,MATCH($B40,'ENTRADA DE DATOS'!$C$3:$C$26,0),MATCH(C$14,'ENTRADA DE DATOS'!$C$3:$AB$3,0)))</f>
        <v/>
      </c>
      <c r="D40" s="405" t="str">
        <f>IF($B40="","",INDEX('ENTRADA DE DATOS'!$C$3:$AB$26,MATCH($B40,'ENTRADA DE DATOS'!$C$3:$C$26,0),MATCH(D$14,'ENTRADA DE DATOS'!$C$3:$AB$3,0)))</f>
        <v/>
      </c>
      <c r="E40" s="404" t="str">
        <f>IF($B40="","",INDEX('ENTRADA DE DATOS'!$C$3:$AB$26,MATCH($B40,'ENTRADA DE DATOS'!$C$3:$C$26,0),MATCH(E$14,'ENTRADA DE DATOS'!$C$3:$AB$3,0)))</f>
        <v/>
      </c>
      <c r="F40" s="406" t="str">
        <f>IF($B40="","",INDEX('ENTRADA DE DATOS'!$C$3:$AB$26,MATCH($B40,'ENTRADA DE DATOS'!$C$3:$C$26,0),MATCH(F$14,'ENTRADA DE DATOS'!$C$3:$AB$3,0)))</f>
        <v/>
      </c>
      <c r="G40" s="407" t="str">
        <f>IF($B40="","",INDEX('ENTRADA DE DATOS'!$C$3:$AB$26,MATCH($B40,'ENTRADA DE DATOS'!$C$3:$C$26,0),MATCH(G$14,'ENTRADA DE DATOS'!$C$3:$AB$3,0)))</f>
        <v/>
      </c>
      <c r="H40" s="336" t="str">
        <f>IF($L$12="","",IF($B40="","",INDEX('ENTRADA DE DATOS'!$C$3:$AB$26,MATCH($B40,'ENTRADA DE DATOS'!$C$3:$C$26,0),MATCH(H$14,'ENTRADA DE DATOS'!$C$3:$AB$3,0))))</f>
        <v/>
      </c>
      <c r="I40" s="336" t="str">
        <f>IF($L$12="","",IF($B40="","",INDEX('ENTRADA DE DATOS'!$C$3:$AB$26,MATCH($B40,'ENTRADA DE DATOS'!$C$3:$C$26,0),MATCH(I$14,'ENTRADA DE DATOS'!$C$3:$AB$3,0))))</f>
        <v/>
      </c>
      <c r="J40" s="336" t="str">
        <f>IF($L$12="","",IF($B40="","",INDEX('ENTRADA DE DATOS'!$C$3:$AB$26,MATCH($B40,'ENTRADA DE DATOS'!$C$3:$C$26,0),MATCH(J$14,'ENTRADA DE DATOS'!$C$3:$AB$3,0))))</f>
        <v/>
      </c>
      <c r="K40" s="336" t="str">
        <f>IF($L$12="","",IF($B40="","",INDEX('ENTRADA DE DATOS'!$C$3:$AB$26,MATCH($B40,'ENTRADA DE DATOS'!$C$3:$C$26,0),MATCH(K$14,'ENTRADA DE DATOS'!$C$3:$AB$3,0))))</f>
        <v/>
      </c>
      <c r="L40" s="336" t="str">
        <f>IF($L$12="","",IF($B40="","",INDEX('ENTRADA DE DATOS'!$C$3:$AB$26,MATCH($B40,'ENTRADA DE DATOS'!$C$3:$C$26,0),MATCH(L$14,'ENTRADA DE DATOS'!$C$3:$AB$3,0))))</f>
        <v/>
      </c>
    </row>
    <row r="41" spans="2:12" ht="50.1" customHeight="1" x14ac:dyDescent="0.25">
      <c r="B41" s="403" t="str">
        <f>IF($B$15="","",IF(MAX('ENTRADA DE DATOS'!$C$3:$C$26)&gt;$B40,$B40+1,""))</f>
        <v/>
      </c>
      <c r="C41" s="404" t="str">
        <f>IF($B41="","",INDEX('ENTRADA DE DATOS'!$C$3:$AB$26,MATCH($B41,'ENTRADA DE DATOS'!$C$3:$C$26,0),MATCH(C$14,'ENTRADA DE DATOS'!$C$3:$AB$3,0)))</f>
        <v/>
      </c>
      <c r="D41" s="405" t="str">
        <f>IF($B41="","",INDEX('ENTRADA DE DATOS'!$C$3:$AB$26,MATCH($B41,'ENTRADA DE DATOS'!$C$3:$C$26,0),MATCH(D$14,'ENTRADA DE DATOS'!$C$3:$AB$3,0)))</f>
        <v/>
      </c>
      <c r="E41" s="404" t="str">
        <f>IF($B41="","",INDEX('ENTRADA DE DATOS'!$C$3:$AB$26,MATCH($B41,'ENTRADA DE DATOS'!$C$3:$C$26,0),MATCH(E$14,'ENTRADA DE DATOS'!$C$3:$AB$3,0)))</f>
        <v/>
      </c>
      <c r="F41" s="406" t="str">
        <f>IF($B41="","",INDEX('ENTRADA DE DATOS'!$C$3:$AB$26,MATCH($B41,'ENTRADA DE DATOS'!$C$3:$C$26,0),MATCH(F$14,'ENTRADA DE DATOS'!$C$3:$AB$3,0)))</f>
        <v/>
      </c>
      <c r="G41" s="407" t="str">
        <f>IF($B41="","",INDEX('ENTRADA DE DATOS'!$C$3:$AB$26,MATCH($B41,'ENTRADA DE DATOS'!$C$3:$C$26,0),MATCH(G$14,'ENTRADA DE DATOS'!$C$3:$AB$3,0)))</f>
        <v/>
      </c>
      <c r="H41" s="336" t="str">
        <f>IF($L$12="","",IF($B41="","",INDEX('ENTRADA DE DATOS'!$C$3:$AB$26,MATCH($B41,'ENTRADA DE DATOS'!$C$3:$C$26,0),MATCH(H$14,'ENTRADA DE DATOS'!$C$3:$AB$3,0))))</f>
        <v/>
      </c>
      <c r="I41" s="336" t="str">
        <f>IF($L$12="","",IF($B41="","",INDEX('ENTRADA DE DATOS'!$C$3:$AB$26,MATCH($B41,'ENTRADA DE DATOS'!$C$3:$C$26,0),MATCH(I$14,'ENTRADA DE DATOS'!$C$3:$AB$3,0))))</f>
        <v/>
      </c>
      <c r="J41" s="336" t="str">
        <f>IF($L$12="","",IF($B41="","",INDEX('ENTRADA DE DATOS'!$C$3:$AB$26,MATCH($B41,'ENTRADA DE DATOS'!$C$3:$C$26,0),MATCH(J$14,'ENTRADA DE DATOS'!$C$3:$AB$3,0))))</f>
        <v/>
      </c>
      <c r="K41" s="336" t="str">
        <f>IF($L$12="","",IF($B41="","",INDEX('ENTRADA DE DATOS'!$C$3:$AB$26,MATCH($B41,'ENTRADA DE DATOS'!$C$3:$C$26,0),MATCH(K$14,'ENTRADA DE DATOS'!$C$3:$AB$3,0))))</f>
        <v/>
      </c>
      <c r="L41" s="336" t="str">
        <f>IF($L$12="","",IF($B41="","",INDEX('ENTRADA DE DATOS'!$C$3:$AB$26,MATCH($B41,'ENTRADA DE DATOS'!$C$3:$C$26,0),MATCH(L$14,'ENTRADA DE DATOS'!$C$3:$AB$3,0))))</f>
        <v/>
      </c>
    </row>
    <row r="42" spans="2:12" ht="50.1" customHeight="1" x14ac:dyDescent="0.25">
      <c r="B42" s="403" t="str">
        <f>IF($B$15="","",IF(MAX('ENTRADA DE DATOS'!$C$3:$C$26)&gt;$B41,$B41+1,""))</f>
        <v/>
      </c>
      <c r="C42" s="404" t="str">
        <f>IF($B42="","",INDEX('ENTRADA DE DATOS'!$C$3:$AB$26,MATCH($B42,'ENTRADA DE DATOS'!$C$3:$C$26,0),MATCH(C$14,'ENTRADA DE DATOS'!$C$3:$AB$3,0)))</f>
        <v/>
      </c>
      <c r="D42" s="405" t="str">
        <f>IF($B42="","",INDEX('ENTRADA DE DATOS'!$C$3:$AB$26,MATCH($B42,'ENTRADA DE DATOS'!$C$3:$C$26,0),MATCH(D$14,'ENTRADA DE DATOS'!$C$3:$AB$3,0)))</f>
        <v/>
      </c>
      <c r="E42" s="404" t="str">
        <f>IF($B42="","",INDEX('ENTRADA DE DATOS'!$C$3:$AB$26,MATCH($B42,'ENTRADA DE DATOS'!$C$3:$C$26,0),MATCH(E$14,'ENTRADA DE DATOS'!$C$3:$AB$3,0)))</f>
        <v/>
      </c>
      <c r="F42" s="406" t="str">
        <f>IF($B42="","",INDEX('ENTRADA DE DATOS'!$C$3:$AB$26,MATCH($B42,'ENTRADA DE DATOS'!$C$3:$C$26,0),MATCH(F$14,'ENTRADA DE DATOS'!$C$3:$AB$3,0)))</f>
        <v/>
      </c>
      <c r="G42" s="407" t="str">
        <f>IF($B42="","",INDEX('ENTRADA DE DATOS'!$C$3:$AB$26,MATCH($B42,'ENTRADA DE DATOS'!$C$3:$C$26,0),MATCH(G$14,'ENTRADA DE DATOS'!$C$3:$AB$3,0)))</f>
        <v/>
      </c>
      <c r="H42" s="336" t="str">
        <f>IF($L$12="","",IF($B42="","",INDEX('ENTRADA DE DATOS'!$C$3:$AB$26,MATCH($B42,'ENTRADA DE DATOS'!$C$3:$C$26,0),MATCH(H$14,'ENTRADA DE DATOS'!$C$3:$AB$3,0))))</f>
        <v/>
      </c>
      <c r="I42" s="336" t="str">
        <f>IF($L$12="","",IF($B42="","",INDEX('ENTRADA DE DATOS'!$C$3:$AB$26,MATCH($B42,'ENTRADA DE DATOS'!$C$3:$C$26,0),MATCH(I$14,'ENTRADA DE DATOS'!$C$3:$AB$3,0))))</f>
        <v/>
      </c>
      <c r="J42" s="336" t="str">
        <f>IF($L$12="","",IF($B42="","",INDEX('ENTRADA DE DATOS'!$C$3:$AB$26,MATCH($B42,'ENTRADA DE DATOS'!$C$3:$C$26,0),MATCH(J$14,'ENTRADA DE DATOS'!$C$3:$AB$3,0))))</f>
        <v/>
      </c>
      <c r="K42" s="336" t="str">
        <f>IF($L$12="","",IF($B42="","",INDEX('ENTRADA DE DATOS'!$C$3:$AB$26,MATCH($B42,'ENTRADA DE DATOS'!$C$3:$C$26,0),MATCH(K$14,'ENTRADA DE DATOS'!$C$3:$AB$3,0))))</f>
        <v/>
      </c>
      <c r="L42" s="336" t="str">
        <f>IF($L$12="","",IF($B42="","",INDEX('ENTRADA DE DATOS'!$C$3:$AB$26,MATCH($B42,'ENTRADA DE DATOS'!$C$3:$C$26,0),MATCH(L$14,'ENTRADA DE DATOS'!$C$3:$AB$3,0))))</f>
        <v/>
      </c>
    </row>
    <row r="43" spans="2:12" ht="50.1" customHeight="1" x14ac:dyDescent="0.25">
      <c r="B43" s="403" t="str">
        <f>IF($B$15="","",IF(MAX('ENTRADA DE DATOS'!$C$3:$C$26)&gt;$B42,$B42+1,""))</f>
        <v/>
      </c>
      <c r="C43" s="404" t="str">
        <f>IF($B43="","",INDEX('ENTRADA DE DATOS'!$C$3:$AB$26,MATCH($B43,'ENTRADA DE DATOS'!$C$3:$C$26,0),MATCH(C$14,'ENTRADA DE DATOS'!$C$3:$AB$3,0)))</f>
        <v/>
      </c>
      <c r="D43" s="405" t="str">
        <f>IF($B43="","",INDEX('ENTRADA DE DATOS'!$C$3:$AB$26,MATCH($B43,'ENTRADA DE DATOS'!$C$3:$C$26,0),MATCH(D$14,'ENTRADA DE DATOS'!$C$3:$AB$3,0)))</f>
        <v/>
      </c>
      <c r="E43" s="404" t="str">
        <f>IF($B43="","",INDEX('ENTRADA DE DATOS'!$C$3:$AB$26,MATCH($B43,'ENTRADA DE DATOS'!$C$3:$C$26,0),MATCH(E$14,'ENTRADA DE DATOS'!$C$3:$AB$3,0)))</f>
        <v/>
      </c>
      <c r="F43" s="406" t="str">
        <f>IF($B43="","",INDEX('ENTRADA DE DATOS'!$C$3:$AB$26,MATCH($B43,'ENTRADA DE DATOS'!$C$3:$C$26,0),MATCH(F$14,'ENTRADA DE DATOS'!$C$3:$AB$3,0)))</f>
        <v/>
      </c>
      <c r="G43" s="407" t="str">
        <f>IF($B43="","",INDEX('ENTRADA DE DATOS'!$C$3:$AB$26,MATCH($B43,'ENTRADA DE DATOS'!$C$3:$C$26,0),MATCH(G$14,'ENTRADA DE DATOS'!$C$3:$AB$3,0)))</f>
        <v/>
      </c>
      <c r="H43" s="336" t="str">
        <f>IF($L$12="","",IF($B43="","",INDEX('ENTRADA DE DATOS'!$C$3:$AB$26,MATCH($B43,'ENTRADA DE DATOS'!$C$3:$C$26,0),MATCH(H$14,'ENTRADA DE DATOS'!$C$3:$AB$3,0))))</f>
        <v/>
      </c>
      <c r="I43" s="336" t="str">
        <f>IF($L$12="","",IF($B43="","",INDEX('ENTRADA DE DATOS'!$C$3:$AB$26,MATCH($B43,'ENTRADA DE DATOS'!$C$3:$C$26,0),MATCH(I$14,'ENTRADA DE DATOS'!$C$3:$AB$3,0))))</f>
        <v/>
      </c>
      <c r="J43" s="336" t="str">
        <f>IF($L$12="","",IF($B43="","",INDEX('ENTRADA DE DATOS'!$C$3:$AB$26,MATCH($B43,'ENTRADA DE DATOS'!$C$3:$C$26,0),MATCH(J$14,'ENTRADA DE DATOS'!$C$3:$AB$3,0))))</f>
        <v/>
      </c>
      <c r="K43" s="336" t="str">
        <f>IF($L$12="","",IF($B43="","",INDEX('ENTRADA DE DATOS'!$C$3:$AB$26,MATCH($B43,'ENTRADA DE DATOS'!$C$3:$C$26,0),MATCH(K$14,'ENTRADA DE DATOS'!$C$3:$AB$3,0))))</f>
        <v/>
      </c>
      <c r="L43" s="336" t="str">
        <f>IF($L$12="","",IF($B43="","",INDEX('ENTRADA DE DATOS'!$C$3:$AB$26,MATCH($B43,'ENTRADA DE DATOS'!$C$3:$C$26,0),MATCH(L$14,'ENTRADA DE DATOS'!$C$3:$AB$3,0))))</f>
        <v/>
      </c>
    </row>
    <row r="44" spans="2:12" ht="50.1" customHeight="1" x14ac:dyDescent="0.25">
      <c r="B44" s="403" t="str">
        <f>IF($B$15="","",IF(MAX('ENTRADA DE DATOS'!$C$3:$C$26)&gt;$B43,$B43+1,""))</f>
        <v/>
      </c>
      <c r="C44" s="404" t="str">
        <f>IF($B44="","",INDEX('ENTRADA DE DATOS'!$C$3:$AB$26,MATCH($B44,'ENTRADA DE DATOS'!$C$3:$C$26,0),MATCH(C$14,'ENTRADA DE DATOS'!$C$3:$AB$3,0)))</f>
        <v/>
      </c>
      <c r="D44" s="405" t="str">
        <f>IF($B44="","",INDEX('ENTRADA DE DATOS'!$C$3:$AB$26,MATCH($B44,'ENTRADA DE DATOS'!$C$3:$C$26,0),MATCH(D$14,'ENTRADA DE DATOS'!$C$3:$AB$3,0)))</f>
        <v/>
      </c>
      <c r="E44" s="404" t="str">
        <f>IF($B44="","",INDEX('ENTRADA DE DATOS'!$C$3:$AB$26,MATCH($B44,'ENTRADA DE DATOS'!$C$3:$C$26,0),MATCH(E$14,'ENTRADA DE DATOS'!$C$3:$AB$3,0)))</f>
        <v/>
      </c>
      <c r="F44" s="406" t="str">
        <f>IF($B44="","",INDEX('ENTRADA DE DATOS'!$C$3:$AB$26,MATCH($B44,'ENTRADA DE DATOS'!$C$3:$C$26,0),MATCH(F$14,'ENTRADA DE DATOS'!$C$3:$AB$3,0)))</f>
        <v/>
      </c>
      <c r="G44" s="407" t="str">
        <f>IF($B44="","",INDEX('ENTRADA DE DATOS'!$C$3:$AB$26,MATCH($B44,'ENTRADA DE DATOS'!$C$3:$C$26,0),MATCH(G$14,'ENTRADA DE DATOS'!$C$3:$AB$3,0)))</f>
        <v/>
      </c>
      <c r="H44" s="336" t="str">
        <f>IF($L$12="","",IF($B44="","",INDEX('ENTRADA DE DATOS'!$C$3:$AB$26,MATCH($B44,'ENTRADA DE DATOS'!$C$3:$C$26,0),MATCH(H$14,'ENTRADA DE DATOS'!$C$3:$AB$3,0))))</f>
        <v/>
      </c>
      <c r="I44" s="336" t="str">
        <f>IF($L$12="","",IF($B44="","",INDEX('ENTRADA DE DATOS'!$C$3:$AB$26,MATCH($B44,'ENTRADA DE DATOS'!$C$3:$C$26,0),MATCH(I$14,'ENTRADA DE DATOS'!$C$3:$AB$3,0))))</f>
        <v/>
      </c>
      <c r="J44" s="336" t="str">
        <f>IF($L$12="","",IF($B44="","",INDEX('ENTRADA DE DATOS'!$C$3:$AB$26,MATCH($B44,'ENTRADA DE DATOS'!$C$3:$C$26,0),MATCH(J$14,'ENTRADA DE DATOS'!$C$3:$AB$3,0))))</f>
        <v/>
      </c>
      <c r="K44" s="336" t="str">
        <f>IF($L$12="","",IF($B44="","",INDEX('ENTRADA DE DATOS'!$C$3:$AB$26,MATCH($B44,'ENTRADA DE DATOS'!$C$3:$C$26,0),MATCH(K$14,'ENTRADA DE DATOS'!$C$3:$AB$3,0))))</f>
        <v/>
      </c>
      <c r="L44" s="336" t="str">
        <f>IF($L$12="","",IF($B44="","",INDEX('ENTRADA DE DATOS'!$C$3:$AB$26,MATCH($B44,'ENTRADA DE DATOS'!$C$3:$C$26,0),MATCH(L$14,'ENTRADA DE DATOS'!$C$3:$AB$3,0))))</f>
        <v/>
      </c>
    </row>
    <row r="45" spans="2:12" ht="50.1" customHeight="1" x14ac:dyDescent="0.25">
      <c r="B45" s="403" t="str">
        <f>IF($B$15="","",IF(MAX('ENTRADA DE DATOS'!$C$3:$C$26)&gt;$B44,$B44+1,""))</f>
        <v/>
      </c>
      <c r="C45" s="404" t="str">
        <f>IF($B45="","",INDEX('ENTRADA DE DATOS'!$C$3:$AB$26,MATCH($B45,'ENTRADA DE DATOS'!$C$3:$C$26,0),MATCH(C$14,'ENTRADA DE DATOS'!$C$3:$AB$3,0)))</f>
        <v/>
      </c>
      <c r="D45" s="405" t="str">
        <f>IF($B45="","",INDEX('ENTRADA DE DATOS'!$C$3:$AB$26,MATCH($B45,'ENTRADA DE DATOS'!$C$3:$C$26,0),MATCH(D$14,'ENTRADA DE DATOS'!$C$3:$AB$3,0)))</f>
        <v/>
      </c>
      <c r="E45" s="404" t="str">
        <f>IF($B45="","",INDEX('ENTRADA DE DATOS'!$C$3:$AB$26,MATCH($B45,'ENTRADA DE DATOS'!$C$3:$C$26,0),MATCH(E$14,'ENTRADA DE DATOS'!$C$3:$AB$3,0)))</f>
        <v/>
      </c>
      <c r="F45" s="406" t="str">
        <f>IF($B45="","",INDEX('ENTRADA DE DATOS'!$C$3:$AB$26,MATCH($B45,'ENTRADA DE DATOS'!$C$3:$C$26,0),MATCH(F$14,'ENTRADA DE DATOS'!$C$3:$AB$3,0)))</f>
        <v/>
      </c>
      <c r="G45" s="407" t="str">
        <f>IF($B45="","",INDEX('ENTRADA DE DATOS'!$C$3:$AB$26,MATCH($B45,'ENTRADA DE DATOS'!$C$3:$C$26,0),MATCH(G$14,'ENTRADA DE DATOS'!$C$3:$AB$3,0)))</f>
        <v/>
      </c>
      <c r="H45" s="336" t="str">
        <f>IF($L$12="","",IF($B45="","",INDEX('ENTRADA DE DATOS'!$C$3:$AB$26,MATCH($B45,'ENTRADA DE DATOS'!$C$3:$C$26,0),MATCH(H$14,'ENTRADA DE DATOS'!$C$3:$AB$3,0))))</f>
        <v/>
      </c>
      <c r="I45" s="336" t="str">
        <f>IF($L$12="","",IF($B45="","",INDEX('ENTRADA DE DATOS'!$C$3:$AB$26,MATCH($B45,'ENTRADA DE DATOS'!$C$3:$C$26,0),MATCH(I$14,'ENTRADA DE DATOS'!$C$3:$AB$3,0))))</f>
        <v/>
      </c>
      <c r="J45" s="336" t="str">
        <f>IF($L$12="","",IF($B45="","",INDEX('ENTRADA DE DATOS'!$C$3:$AB$26,MATCH($B45,'ENTRADA DE DATOS'!$C$3:$C$26,0),MATCH(J$14,'ENTRADA DE DATOS'!$C$3:$AB$3,0))))</f>
        <v/>
      </c>
      <c r="K45" s="336" t="str">
        <f>IF($L$12="","",IF($B45="","",INDEX('ENTRADA DE DATOS'!$C$3:$AB$26,MATCH($B45,'ENTRADA DE DATOS'!$C$3:$C$26,0),MATCH(K$14,'ENTRADA DE DATOS'!$C$3:$AB$3,0))))</f>
        <v/>
      </c>
      <c r="L45" s="336" t="str">
        <f>IF($L$12="","",IF($B45="","",INDEX('ENTRADA DE DATOS'!$C$3:$AB$26,MATCH($B45,'ENTRADA DE DATOS'!$C$3:$C$26,0),MATCH(L$14,'ENTRADA DE DATOS'!$C$3:$AB$3,0))))</f>
        <v/>
      </c>
    </row>
    <row r="46" spans="2:12" ht="50.1" customHeight="1" x14ac:dyDescent="0.25">
      <c r="B46" s="403" t="str">
        <f>IF($B$15="","",IF(MAX('ENTRADA DE DATOS'!$C$3:$C$26)&gt;$B45,$B45+1,""))</f>
        <v/>
      </c>
      <c r="C46" s="404" t="str">
        <f>IF($B46="","",INDEX('ENTRADA DE DATOS'!$C$3:$AB$26,MATCH($B46,'ENTRADA DE DATOS'!$C$3:$C$26,0),MATCH(C$14,'ENTRADA DE DATOS'!$C$3:$AB$3,0)))</f>
        <v/>
      </c>
      <c r="D46" s="405" t="str">
        <f>IF($B46="","",INDEX('ENTRADA DE DATOS'!$C$3:$AB$26,MATCH($B46,'ENTRADA DE DATOS'!$C$3:$C$26,0),MATCH(D$14,'ENTRADA DE DATOS'!$C$3:$AB$3,0)))</f>
        <v/>
      </c>
      <c r="E46" s="404" t="str">
        <f>IF($B46="","",INDEX('ENTRADA DE DATOS'!$C$3:$AB$26,MATCH($B46,'ENTRADA DE DATOS'!$C$3:$C$26,0),MATCH(E$14,'ENTRADA DE DATOS'!$C$3:$AB$3,0)))</f>
        <v/>
      </c>
      <c r="F46" s="406" t="str">
        <f>IF($B46="","",INDEX('ENTRADA DE DATOS'!$C$3:$AB$26,MATCH($B46,'ENTRADA DE DATOS'!$C$3:$C$26,0),MATCH(F$14,'ENTRADA DE DATOS'!$C$3:$AB$3,0)))</f>
        <v/>
      </c>
      <c r="G46" s="407" t="str">
        <f>IF($B46="","",INDEX('ENTRADA DE DATOS'!$C$3:$AB$26,MATCH($B46,'ENTRADA DE DATOS'!$C$3:$C$26,0),MATCH(G$14,'ENTRADA DE DATOS'!$C$3:$AB$3,0)))</f>
        <v/>
      </c>
      <c r="H46" s="336" t="str">
        <f>IF($L$12="","",IF($B46="","",INDEX('ENTRADA DE DATOS'!$C$3:$AB$26,MATCH($B46,'ENTRADA DE DATOS'!$C$3:$C$26,0),MATCH(H$14,'ENTRADA DE DATOS'!$C$3:$AB$3,0))))</f>
        <v/>
      </c>
      <c r="I46" s="336" t="str">
        <f>IF($L$12="","",IF($B46="","",INDEX('ENTRADA DE DATOS'!$C$3:$AB$26,MATCH($B46,'ENTRADA DE DATOS'!$C$3:$C$26,0),MATCH(I$14,'ENTRADA DE DATOS'!$C$3:$AB$3,0))))</f>
        <v/>
      </c>
      <c r="J46" s="336" t="str">
        <f>IF($L$12="","",IF($B46="","",INDEX('ENTRADA DE DATOS'!$C$3:$AB$26,MATCH($B46,'ENTRADA DE DATOS'!$C$3:$C$26,0),MATCH(J$14,'ENTRADA DE DATOS'!$C$3:$AB$3,0))))</f>
        <v/>
      </c>
      <c r="K46" s="336" t="str">
        <f>IF($L$12="","",IF($B46="","",INDEX('ENTRADA DE DATOS'!$C$3:$AB$26,MATCH($B46,'ENTRADA DE DATOS'!$C$3:$C$26,0),MATCH(K$14,'ENTRADA DE DATOS'!$C$3:$AB$3,0))))</f>
        <v/>
      </c>
      <c r="L46" s="336" t="str">
        <f>IF($L$12="","",IF($B46="","",INDEX('ENTRADA DE DATOS'!$C$3:$AB$26,MATCH($B46,'ENTRADA DE DATOS'!$C$3:$C$26,0),MATCH(L$14,'ENTRADA DE DATOS'!$C$3:$AB$3,0))))</f>
        <v/>
      </c>
    </row>
    <row r="47" spans="2:12" ht="50.1" customHeight="1" x14ac:dyDescent="0.25">
      <c r="B47" s="403" t="str">
        <f>IF($B$15="","",IF(MAX('ENTRADA DE DATOS'!$C$3:$C$26)&gt;$B46,$B46+1,""))</f>
        <v/>
      </c>
      <c r="C47" s="404" t="str">
        <f>IF($B47="","",INDEX('ENTRADA DE DATOS'!$C$3:$AB$26,MATCH($B47,'ENTRADA DE DATOS'!$C$3:$C$26,0),MATCH(C$14,'ENTRADA DE DATOS'!$C$3:$AB$3,0)))</f>
        <v/>
      </c>
      <c r="D47" s="405" t="str">
        <f>IF($B47="","",INDEX('ENTRADA DE DATOS'!$C$3:$AB$26,MATCH($B47,'ENTRADA DE DATOS'!$C$3:$C$26,0),MATCH(D$14,'ENTRADA DE DATOS'!$C$3:$AB$3,0)))</f>
        <v/>
      </c>
      <c r="E47" s="404" t="str">
        <f>IF($B47="","",INDEX('ENTRADA DE DATOS'!$C$3:$AB$26,MATCH($B47,'ENTRADA DE DATOS'!$C$3:$C$26,0),MATCH(E$14,'ENTRADA DE DATOS'!$C$3:$AB$3,0)))</f>
        <v/>
      </c>
      <c r="F47" s="406" t="str">
        <f>IF($B47="","",INDEX('ENTRADA DE DATOS'!$C$3:$AB$26,MATCH($B47,'ENTRADA DE DATOS'!$C$3:$C$26,0),MATCH(F$14,'ENTRADA DE DATOS'!$C$3:$AB$3,0)))</f>
        <v/>
      </c>
      <c r="G47" s="407" t="str">
        <f>IF($B47="","",INDEX('ENTRADA DE DATOS'!$C$3:$AB$26,MATCH($B47,'ENTRADA DE DATOS'!$C$3:$C$26,0),MATCH(G$14,'ENTRADA DE DATOS'!$C$3:$AB$3,0)))</f>
        <v/>
      </c>
      <c r="H47" s="336" t="str">
        <f>IF($L$12="","",IF($B47="","",INDEX('ENTRADA DE DATOS'!$C$3:$AB$26,MATCH($B47,'ENTRADA DE DATOS'!$C$3:$C$26,0),MATCH(H$14,'ENTRADA DE DATOS'!$C$3:$AB$3,0))))</f>
        <v/>
      </c>
      <c r="I47" s="336" t="str">
        <f>IF($L$12="","",IF($B47="","",INDEX('ENTRADA DE DATOS'!$C$3:$AB$26,MATCH($B47,'ENTRADA DE DATOS'!$C$3:$C$26,0),MATCH(I$14,'ENTRADA DE DATOS'!$C$3:$AB$3,0))))</f>
        <v/>
      </c>
      <c r="J47" s="336" t="str">
        <f>IF($L$12="","",IF($B47="","",INDEX('ENTRADA DE DATOS'!$C$3:$AB$26,MATCH($B47,'ENTRADA DE DATOS'!$C$3:$C$26,0),MATCH(J$14,'ENTRADA DE DATOS'!$C$3:$AB$3,0))))</f>
        <v/>
      </c>
      <c r="K47" s="336" t="str">
        <f>IF($L$12="","",IF($B47="","",INDEX('ENTRADA DE DATOS'!$C$3:$AB$26,MATCH($B47,'ENTRADA DE DATOS'!$C$3:$C$26,0),MATCH(K$14,'ENTRADA DE DATOS'!$C$3:$AB$3,0))))</f>
        <v/>
      </c>
      <c r="L47" s="336" t="str">
        <f>IF($L$12="","",IF($B47="","",INDEX('ENTRADA DE DATOS'!$C$3:$AB$26,MATCH($B47,'ENTRADA DE DATOS'!$C$3:$C$26,0),MATCH(L$14,'ENTRADA DE DATOS'!$C$3:$AB$3,0))))</f>
        <v/>
      </c>
    </row>
    <row r="48" spans="2:12" ht="50.1" customHeight="1" x14ac:dyDescent="0.25">
      <c r="B48" s="403" t="str">
        <f>IF($B$15="","",IF(MAX('ENTRADA DE DATOS'!$C$3:$C$26)&gt;$B47,$B47+1,""))</f>
        <v/>
      </c>
      <c r="C48" s="404" t="str">
        <f>IF($B48="","",INDEX('ENTRADA DE DATOS'!$C$3:$AB$26,MATCH($B48,'ENTRADA DE DATOS'!$C$3:$C$26,0),MATCH(C$14,'ENTRADA DE DATOS'!$C$3:$AB$3,0)))</f>
        <v/>
      </c>
      <c r="D48" s="405" t="str">
        <f>IF($B48="","",INDEX('ENTRADA DE DATOS'!$C$3:$AB$26,MATCH($B48,'ENTRADA DE DATOS'!$C$3:$C$26,0),MATCH(D$14,'ENTRADA DE DATOS'!$C$3:$AB$3,0)))</f>
        <v/>
      </c>
      <c r="E48" s="404" t="str">
        <f>IF($B48="","",INDEX('ENTRADA DE DATOS'!$C$3:$AB$26,MATCH($B48,'ENTRADA DE DATOS'!$C$3:$C$26,0),MATCH(E$14,'ENTRADA DE DATOS'!$C$3:$AB$3,0)))</f>
        <v/>
      </c>
      <c r="F48" s="406" t="str">
        <f>IF($B48="","",INDEX('ENTRADA DE DATOS'!$C$3:$AB$26,MATCH($B48,'ENTRADA DE DATOS'!$C$3:$C$26,0),MATCH(F$14,'ENTRADA DE DATOS'!$C$3:$AB$3,0)))</f>
        <v/>
      </c>
      <c r="G48" s="407" t="str">
        <f>IF($B48="","",INDEX('ENTRADA DE DATOS'!$C$3:$AB$26,MATCH($B48,'ENTRADA DE DATOS'!$C$3:$C$26,0),MATCH(G$14,'ENTRADA DE DATOS'!$C$3:$AB$3,0)))</f>
        <v/>
      </c>
      <c r="H48" s="336" t="str">
        <f>IF($L$12="","",IF($B48="","",INDEX('ENTRADA DE DATOS'!$C$3:$AB$26,MATCH($B48,'ENTRADA DE DATOS'!$C$3:$C$26,0),MATCH(H$14,'ENTRADA DE DATOS'!$C$3:$AB$3,0))))</f>
        <v/>
      </c>
      <c r="I48" s="336" t="str">
        <f>IF($L$12="","",IF($B48="","",INDEX('ENTRADA DE DATOS'!$C$3:$AB$26,MATCH($B48,'ENTRADA DE DATOS'!$C$3:$C$26,0),MATCH(I$14,'ENTRADA DE DATOS'!$C$3:$AB$3,0))))</f>
        <v/>
      </c>
      <c r="J48" s="336" t="str">
        <f>IF($L$12="","",IF($B48="","",INDEX('ENTRADA DE DATOS'!$C$3:$AB$26,MATCH($B48,'ENTRADA DE DATOS'!$C$3:$C$26,0),MATCH(J$14,'ENTRADA DE DATOS'!$C$3:$AB$3,0))))</f>
        <v/>
      </c>
      <c r="K48" s="336" t="str">
        <f>IF($L$12="","",IF($B48="","",INDEX('ENTRADA DE DATOS'!$C$3:$AB$26,MATCH($B48,'ENTRADA DE DATOS'!$C$3:$C$26,0),MATCH(K$14,'ENTRADA DE DATOS'!$C$3:$AB$3,0))))</f>
        <v/>
      </c>
      <c r="L48" s="336" t="str">
        <f>IF($L$12="","",IF($B48="","",INDEX('ENTRADA DE DATOS'!$C$3:$AB$26,MATCH($B48,'ENTRADA DE DATOS'!$C$3:$C$26,0),MATCH(L$14,'ENTRADA DE DATOS'!$C$3:$AB$3,0))))</f>
        <v/>
      </c>
    </row>
    <row r="49" spans="2:12" ht="50.1" customHeight="1" x14ac:dyDescent="0.25">
      <c r="B49" s="403" t="str">
        <f>IF($B$15="","",IF(MAX('ENTRADA DE DATOS'!$C$3:$C$26)&gt;$B48,$B48+1,""))</f>
        <v/>
      </c>
      <c r="C49" s="404" t="str">
        <f>IF($B49="","",INDEX('ENTRADA DE DATOS'!$C$3:$AB$26,MATCH($B49,'ENTRADA DE DATOS'!$C$3:$C$26,0),MATCH(C$14,'ENTRADA DE DATOS'!$C$3:$AB$3,0)))</f>
        <v/>
      </c>
      <c r="D49" s="405" t="str">
        <f>IF($B49="","",INDEX('ENTRADA DE DATOS'!$C$3:$AB$26,MATCH($B49,'ENTRADA DE DATOS'!$C$3:$C$26,0),MATCH(D$14,'ENTRADA DE DATOS'!$C$3:$AB$3,0)))</f>
        <v/>
      </c>
      <c r="E49" s="404" t="str">
        <f>IF($B49="","",INDEX('ENTRADA DE DATOS'!$C$3:$AB$26,MATCH($B49,'ENTRADA DE DATOS'!$C$3:$C$26,0),MATCH(E$14,'ENTRADA DE DATOS'!$C$3:$AB$3,0)))</f>
        <v/>
      </c>
      <c r="F49" s="406" t="str">
        <f>IF($B49="","",INDEX('ENTRADA DE DATOS'!$C$3:$AB$26,MATCH($B49,'ENTRADA DE DATOS'!$C$3:$C$26,0),MATCH(F$14,'ENTRADA DE DATOS'!$C$3:$AB$3,0)))</f>
        <v/>
      </c>
      <c r="G49" s="407" t="str">
        <f>IF($B49="","",INDEX('ENTRADA DE DATOS'!$C$3:$AB$26,MATCH($B49,'ENTRADA DE DATOS'!$C$3:$C$26,0),MATCH(G$14,'ENTRADA DE DATOS'!$C$3:$AB$3,0)))</f>
        <v/>
      </c>
      <c r="H49" s="336" t="str">
        <f>IF($L$12="","",IF($B49="","",INDEX('ENTRADA DE DATOS'!$C$3:$AB$26,MATCH($B49,'ENTRADA DE DATOS'!$C$3:$C$26,0),MATCH(H$14,'ENTRADA DE DATOS'!$C$3:$AB$3,0))))</f>
        <v/>
      </c>
      <c r="I49" s="336" t="str">
        <f>IF($L$12="","",IF($B49="","",INDEX('ENTRADA DE DATOS'!$C$3:$AB$26,MATCH($B49,'ENTRADA DE DATOS'!$C$3:$C$26,0),MATCH(I$14,'ENTRADA DE DATOS'!$C$3:$AB$3,0))))</f>
        <v/>
      </c>
      <c r="J49" s="336" t="str">
        <f>IF($L$12="","",IF($B49="","",INDEX('ENTRADA DE DATOS'!$C$3:$AB$26,MATCH($B49,'ENTRADA DE DATOS'!$C$3:$C$26,0),MATCH(J$14,'ENTRADA DE DATOS'!$C$3:$AB$3,0))))</f>
        <v/>
      </c>
      <c r="K49" s="336" t="str">
        <f>IF($L$12="","",IF($B49="","",INDEX('ENTRADA DE DATOS'!$C$3:$AB$26,MATCH($B49,'ENTRADA DE DATOS'!$C$3:$C$26,0),MATCH(K$14,'ENTRADA DE DATOS'!$C$3:$AB$3,0))))</f>
        <v/>
      </c>
      <c r="L49" s="336" t="str">
        <f>IF($L$12="","",IF($B49="","",INDEX('ENTRADA DE DATOS'!$C$3:$AB$26,MATCH($B49,'ENTRADA DE DATOS'!$C$3:$C$26,0),MATCH(L$14,'ENTRADA DE DATOS'!$C$3:$AB$3,0))))</f>
        <v/>
      </c>
    </row>
    <row r="50" spans="2:12" ht="50.1" customHeight="1" x14ac:dyDescent="0.25">
      <c r="B50" s="403" t="str">
        <f>IF($B$15="","",IF(MAX('ENTRADA DE DATOS'!$C$3:$C$26)&gt;$B49,$B49+1,""))</f>
        <v/>
      </c>
      <c r="C50" s="404" t="str">
        <f>IF($B50="","",INDEX('ENTRADA DE DATOS'!$C$3:$AB$26,MATCH($B50,'ENTRADA DE DATOS'!$C$3:$C$26,0),MATCH(C$14,'ENTRADA DE DATOS'!$C$3:$AB$3,0)))</f>
        <v/>
      </c>
      <c r="D50" s="405" t="str">
        <f>IF($B50="","",INDEX('ENTRADA DE DATOS'!$C$3:$AB$26,MATCH($B50,'ENTRADA DE DATOS'!$C$3:$C$26,0),MATCH(D$14,'ENTRADA DE DATOS'!$C$3:$AB$3,0)))</f>
        <v/>
      </c>
      <c r="E50" s="404" t="str">
        <f>IF($B50="","",INDEX('ENTRADA DE DATOS'!$C$3:$AB$26,MATCH($B50,'ENTRADA DE DATOS'!$C$3:$C$26,0),MATCH(E$14,'ENTRADA DE DATOS'!$C$3:$AB$3,0)))</f>
        <v/>
      </c>
      <c r="F50" s="406" t="str">
        <f>IF($B50="","",INDEX('ENTRADA DE DATOS'!$C$3:$AB$26,MATCH($B50,'ENTRADA DE DATOS'!$C$3:$C$26,0),MATCH(F$14,'ENTRADA DE DATOS'!$C$3:$AB$3,0)))</f>
        <v/>
      </c>
      <c r="G50" s="407" t="str">
        <f>IF($B50="","",INDEX('ENTRADA DE DATOS'!$C$3:$AB$26,MATCH($B50,'ENTRADA DE DATOS'!$C$3:$C$26,0),MATCH(G$14,'ENTRADA DE DATOS'!$C$3:$AB$3,0)))</f>
        <v/>
      </c>
      <c r="H50" s="336" t="str">
        <f>IF($L$12="","",IF($B50="","",INDEX('ENTRADA DE DATOS'!$C$3:$AB$26,MATCH($B50,'ENTRADA DE DATOS'!$C$3:$C$26,0),MATCH(H$14,'ENTRADA DE DATOS'!$C$3:$AB$3,0))))</f>
        <v/>
      </c>
      <c r="I50" s="336" t="str">
        <f>IF($L$12="","",IF($B50="","",INDEX('ENTRADA DE DATOS'!$C$3:$AB$26,MATCH($B50,'ENTRADA DE DATOS'!$C$3:$C$26,0),MATCH(I$14,'ENTRADA DE DATOS'!$C$3:$AB$3,0))))</f>
        <v/>
      </c>
      <c r="J50" s="336" t="str">
        <f>IF($L$12="","",IF($B50="","",INDEX('ENTRADA DE DATOS'!$C$3:$AB$26,MATCH($B50,'ENTRADA DE DATOS'!$C$3:$C$26,0),MATCH(J$14,'ENTRADA DE DATOS'!$C$3:$AB$3,0))))</f>
        <v/>
      </c>
      <c r="K50" s="336" t="str">
        <f>IF($L$12="","",IF($B50="","",INDEX('ENTRADA DE DATOS'!$C$3:$AB$26,MATCH($B50,'ENTRADA DE DATOS'!$C$3:$C$26,0),MATCH(K$14,'ENTRADA DE DATOS'!$C$3:$AB$3,0))))</f>
        <v/>
      </c>
      <c r="L50" s="336" t="str">
        <f>IF($L$12="","",IF($B50="","",INDEX('ENTRADA DE DATOS'!$C$3:$AB$26,MATCH($B50,'ENTRADA DE DATOS'!$C$3:$C$26,0),MATCH(L$14,'ENTRADA DE DATOS'!$C$3:$AB$3,0))))</f>
        <v/>
      </c>
    </row>
    <row r="51" spans="2:12" ht="50.1" customHeight="1" x14ac:dyDescent="0.25">
      <c r="B51" s="403" t="str">
        <f>IF($B$15="","",IF(MAX('ENTRADA DE DATOS'!$C$3:$C$26)&gt;$B50,$B50+1,""))</f>
        <v/>
      </c>
      <c r="C51" s="404" t="str">
        <f>IF($B51="","",INDEX('ENTRADA DE DATOS'!$C$3:$AB$26,MATCH($B51,'ENTRADA DE DATOS'!$C$3:$C$26,0),MATCH(C$14,'ENTRADA DE DATOS'!$C$3:$AB$3,0)))</f>
        <v/>
      </c>
      <c r="D51" s="405" t="str">
        <f>IF($B51="","",INDEX('ENTRADA DE DATOS'!$C$3:$AB$26,MATCH($B51,'ENTRADA DE DATOS'!$C$3:$C$26,0),MATCH(D$14,'ENTRADA DE DATOS'!$C$3:$AB$3,0)))</f>
        <v/>
      </c>
      <c r="E51" s="404" t="str">
        <f>IF($B51="","",INDEX('ENTRADA DE DATOS'!$C$3:$AB$26,MATCH($B51,'ENTRADA DE DATOS'!$C$3:$C$26,0),MATCH(E$14,'ENTRADA DE DATOS'!$C$3:$AB$3,0)))</f>
        <v/>
      </c>
      <c r="F51" s="406" t="str">
        <f>IF($B51="","",INDEX('ENTRADA DE DATOS'!$C$3:$AB$26,MATCH($B51,'ENTRADA DE DATOS'!$C$3:$C$26,0),MATCH(F$14,'ENTRADA DE DATOS'!$C$3:$AB$3,0)))</f>
        <v/>
      </c>
      <c r="G51" s="407" t="str">
        <f>IF($B51="","",INDEX('ENTRADA DE DATOS'!$C$3:$AB$26,MATCH($B51,'ENTRADA DE DATOS'!$C$3:$C$26,0),MATCH(G$14,'ENTRADA DE DATOS'!$C$3:$AB$3,0)))</f>
        <v/>
      </c>
      <c r="H51" s="336" t="str">
        <f>IF($L$12="","",IF($B51="","",INDEX('ENTRADA DE DATOS'!$C$3:$AB$26,MATCH($B51,'ENTRADA DE DATOS'!$C$3:$C$26,0),MATCH(H$14,'ENTRADA DE DATOS'!$C$3:$AB$3,0))))</f>
        <v/>
      </c>
      <c r="I51" s="336" t="str">
        <f>IF($L$12="","",IF($B51="","",INDEX('ENTRADA DE DATOS'!$C$3:$AB$26,MATCH($B51,'ENTRADA DE DATOS'!$C$3:$C$26,0),MATCH(I$14,'ENTRADA DE DATOS'!$C$3:$AB$3,0))))</f>
        <v/>
      </c>
      <c r="J51" s="336" t="str">
        <f>IF($L$12="","",IF($B51="","",INDEX('ENTRADA DE DATOS'!$C$3:$AB$26,MATCH($B51,'ENTRADA DE DATOS'!$C$3:$C$26,0),MATCH(J$14,'ENTRADA DE DATOS'!$C$3:$AB$3,0))))</f>
        <v/>
      </c>
      <c r="K51" s="336" t="str">
        <f>IF($L$12="","",IF($B51="","",INDEX('ENTRADA DE DATOS'!$C$3:$AB$26,MATCH($B51,'ENTRADA DE DATOS'!$C$3:$C$26,0),MATCH(K$14,'ENTRADA DE DATOS'!$C$3:$AB$3,0))))</f>
        <v/>
      </c>
      <c r="L51" s="336" t="str">
        <f>IF($L$12="","",IF($B51="","",INDEX('ENTRADA DE DATOS'!$C$3:$AB$26,MATCH($B51,'ENTRADA DE DATOS'!$C$3:$C$26,0),MATCH(L$14,'ENTRADA DE DATOS'!$C$3:$AB$3,0))))</f>
        <v/>
      </c>
    </row>
    <row r="52" spans="2:12" ht="50.1" customHeight="1" x14ac:dyDescent="0.25">
      <c r="B52" s="403" t="str">
        <f>IF($B$15="","",IF(MAX('ENTRADA DE DATOS'!$C$3:$C$26)&gt;$B51,$B51+1,""))</f>
        <v/>
      </c>
      <c r="C52" s="404" t="str">
        <f>IF($B52="","",INDEX('ENTRADA DE DATOS'!$C$3:$AB$26,MATCH($B52,'ENTRADA DE DATOS'!$C$3:$C$26,0),MATCH(C$14,'ENTRADA DE DATOS'!$C$3:$AB$3,0)))</f>
        <v/>
      </c>
      <c r="D52" s="405" t="str">
        <f>IF($B52="","",INDEX('ENTRADA DE DATOS'!$C$3:$AB$26,MATCH($B52,'ENTRADA DE DATOS'!$C$3:$C$26,0),MATCH(D$14,'ENTRADA DE DATOS'!$C$3:$AB$3,0)))</f>
        <v/>
      </c>
      <c r="E52" s="404" t="str">
        <f>IF($B52="","",INDEX('ENTRADA DE DATOS'!$C$3:$AB$26,MATCH($B52,'ENTRADA DE DATOS'!$C$3:$C$26,0),MATCH(E$14,'ENTRADA DE DATOS'!$C$3:$AB$3,0)))</f>
        <v/>
      </c>
      <c r="F52" s="406" t="str">
        <f>IF($B52="","",INDEX('ENTRADA DE DATOS'!$C$3:$AB$26,MATCH($B52,'ENTRADA DE DATOS'!$C$3:$C$26,0),MATCH(F$14,'ENTRADA DE DATOS'!$C$3:$AB$3,0)))</f>
        <v/>
      </c>
      <c r="G52" s="407" t="str">
        <f>IF($B52="","",INDEX('ENTRADA DE DATOS'!$C$3:$AB$26,MATCH($B52,'ENTRADA DE DATOS'!$C$3:$C$26,0),MATCH(G$14,'ENTRADA DE DATOS'!$C$3:$AB$3,0)))</f>
        <v/>
      </c>
      <c r="H52" s="336" t="str">
        <f>IF($L$12="","",IF($B52="","",INDEX('ENTRADA DE DATOS'!$C$3:$AB$26,MATCH($B52,'ENTRADA DE DATOS'!$C$3:$C$26,0),MATCH(H$14,'ENTRADA DE DATOS'!$C$3:$AB$3,0))))</f>
        <v/>
      </c>
      <c r="I52" s="336" t="str">
        <f>IF($L$12="","",IF($B52="","",INDEX('ENTRADA DE DATOS'!$C$3:$AB$26,MATCH($B52,'ENTRADA DE DATOS'!$C$3:$C$26,0),MATCH(I$14,'ENTRADA DE DATOS'!$C$3:$AB$3,0))))</f>
        <v/>
      </c>
      <c r="J52" s="336" t="str">
        <f>IF($L$12="","",IF($B52="","",INDEX('ENTRADA DE DATOS'!$C$3:$AB$26,MATCH($B52,'ENTRADA DE DATOS'!$C$3:$C$26,0),MATCH(J$14,'ENTRADA DE DATOS'!$C$3:$AB$3,0))))</f>
        <v/>
      </c>
      <c r="K52" s="336" t="str">
        <f>IF($L$12="","",IF($B52="","",INDEX('ENTRADA DE DATOS'!$C$3:$AB$26,MATCH($B52,'ENTRADA DE DATOS'!$C$3:$C$26,0),MATCH(K$14,'ENTRADA DE DATOS'!$C$3:$AB$3,0))))</f>
        <v/>
      </c>
      <c r="L52" s="336" t="str">
        <f>IF($L$12="","",IF($B52="","",INDEX('ENTRADA DE DATOS'!$C$3:$AB$26,MATCH($B52,'ENTRADA DE DATOS'!$C$3:$C$26,0),MATCH(L$14,'ENTRADA DE DATOS'!$C$3:$AB$3,0))))</f>
        <v/>
      </c>
    </row>
    <row r="53" spans="2:12" ht="50.1" customHeight="1" x14ac:dyDescent="0.25">
      <c r="B53" s="403" t="str">
        <f>IF($B$15="","",IF(MAX('ENTRADA DE DATOS'!$C$3:$C$26)&gt;$B52,$B52+1,""))</f>
        <v/>
      </c>
      <c r="C53" s="404" t="str">
        <f>IF($B53="","",INDEX('ENTRADA DE DATOS'!$C$3:$AB$26,MATCH($B53,'ENTRADA DE DATOS'!$C$3:$C$26,0),MATCH(C$14,'ENTRADA DE DATOS'!$C$3:$AB$3,0)))</f>
        <v/>
      </c>
      <c r="D53" s="405" t="str">
        <f>IF($B53="","",INDEX('ENTRADA DE DATOS'!$C$3:$AB$26,MATCH($B53,'ENTRADA DE DATOS'!$C$3:$C$26,0),MATCH(D$14,'ENTRADA DE DATOS'!$C$3:$AB$3,0)))</f>
        <v/>
      </c>
      <c r="E53" s="404" t="str">
        <f>IF($B53="","",INDEX('ENTRADA DE DATOS'!$C$3:$AB$26,MATCH($B53,'ENTRADA DE DATOS'!$C$3:$C$26,0),MATCH(E$14,'ENTRADA DE DATOS'!$C$3:$AB$3,0)))</f>
        <v/>
      </c>
      <c r="F53" s="406" t="str">
        <f>IF($B53="","",INDEX('ENTRADA DE DATOS'!$C$3:$AB$26,MATCH($B53,'ENTRADA DE DATOS'!$C$3:$C$26,0),MATCH(F$14,'ENTRADA DE DATOS'!$C$3:$AB$3,0)))</f>
        <v/>
      </c>
      <c r="G53" s="407" t="str">
        <f>IF($B53="","",INDEX('ENTRADA DE DATOS'!$C$3:$AB$26,MATCH($B53,'ENTRADA DE DATOS'!$C$3:$C$26,0),MATCH(G$14,'ENTRADA DE DATOS'!$C$3:$AB$3,0)))</f>
        <v/>
      </c>
      <c r="H53" s="336" t="str">
        <f>IF($L$12="","",IF($B53="","",INDEX('ENTRADA DE DATOS'!$C$3:$AB$26,MATCH($B53,'ENTRADA DE DATOS'!$C$3:$C$26,0),MATCH(H$14,'ENTRADA DE DATOS'!$C$3:$AB$3,0))))</f>
        <v/>
      </c>
      <c r="I53" s="336" t="str">
        <f>IF($L$12="","",IF($B53="","",INDEX('ENTRADA DE DATOS'!$C$3:$AB$26,MATCH($B53,'ENTRADA DE DATOS'!$C$3:$C$26,0),MATCH(I$14,'ENTRADA DE DATOS'!$C$3:$AB$3,0))))</f>
        <v/>
      </c>
      <c r="J53" s="336" t="str">
        <f>IF($L$12="","",IF($B53="","",INDEX('ENTRADA DE DATOS'!$C$3:$AB$26,MATCH($B53,'ENTRADA DE DATOS'!$C$3:$C$26,0),MATCH(J$14,'ENTRADA DE DATOS'!$C$3:$AB$3,0))))</f>
        <v/>
      </c>
      <c r="K53" s="336" t="str">
        <f>IF($L$12="","",IF($B53="","",INDEX('ENTRADA DE DATOS'!$C$3:$AB$26,MATCH($B53,'ENTRADA DE DATOS'!$C$3:$C$26,0),MATCH(K$14,'ENTRADA DE DATOS'!$C$3:$AB$3,0))))</f>
        <v/>
      </c>
      <c r="L53" s="336" t="str">
        <f>IF($L$12="","",IF($B53="","",INDEX('ENTRADA DE DATOS'!$C$3:$AB$26,MATCH($B53,'ENTRADA DE DATOS'!$C$3:$C$26,0),MATCH(L$14,'ENTRADA DE DATOS'!$C$3:$AB$3,0))))</f>
        <v/>
      </c>
    </row>
    <row r="54" spans="2:12" ht="50.1" customHeight="1" x14ac:dyDescent="0.25">
      <c r="B54" s="403" t="str">
        <f>IF($B$15="","",IF(MAX('ENTRADA DE DATOS'!$C$3:$C$26)&gt;$B53,$B53+1,""))</f>
        <v/>
      </c>
      <c r="C54" s="404" t="str">
        <f>IF($B54="","",INDEX('ENTRADA DE DATOS'!$C$3:$AB$26,MATCH($B54,'ENTRADA DE DATOS'!$C$3:$C$26,0),MATCH(C$14,'ENTRADA DE DATOS'!$C$3:$AB$3,0)))</f>
        <v/>
      </c>
      <c r="D54" s="405" t="str">
        <f>IF($B54="","",INDEX('ENTRADA DE DATOS'!$C$3:$AB$26,MATCH($B54,'ENTRADA DE DATOS'!$C$3:$C$26,0),MATCH(D$14,'ENTRADA DE DATOS'!$C$3:$AB$3,0)))</f>
        <v/>
      </c>
      <c r="E54" s="404" t="str">
        <f>IF($B54="","",INDEX('ENTRADA DE DATOS'!$C$3:$AB$26,MATCH($B54,'ENTRADA DE DATOS'!$C$3:$C$26,0),MATCH(E$14,'ENTRADA DE DATOS'!$C$3:$AB$3,0)))</f>
        <v/>
      </c>
      <c r="F54" s="406" t="str">
        <f>IF($B54="","",INDEX('ENTRADA DE DATOS'!$C$3:$AB$26,MATCH($B54,'ENTRADA DE DATOS'!$C$3:$C$26,0),MATCH(F$14,'ENTRADA DE DATOS'!$C$3:$AB$3,0)))</f>
        <v/>
      </c>
      <c r="G54" s="407" t="str">
        <f>IF($B54="","",INDEX('ENTRADA DE DATOS'!$C$3:$AB$26,MATCH($B54,'ENTRADA DE DATOS'!$C$3:$C$26,0),MATCH(G$14,'ENTRADA DE DATOS'!$C$3:$AB$3,0)))</f>
        <v/>
      </c>
      <c r="H54" s="336" t="str">
        <f>IF($L$12="","",IF($B54="","",INDEX('ENTRADA DE DATOS'!$C$3:$AB$26,MATCH($B54,'ENTRADA DE DATOS'!$C$3:$C$26,0),MATCH(H$14,'ENTRADA DE DATOS'!$C$3:$AB$3,0))))</f>
        <v/>
      </c>
      <c r="I54" s="336" t="str">
        <f>IF($L$12="","",IF($B54="","",INDEX('ENTRADA DE DATOS'!$C$3:$AB$26,MATCH($B54,'ENTRADA DE DATOS'!$C$3:$C$26,0),MATCH(I$14,'ENTRADA DE DATOS'!$C$3:$AB$3,0))))</f>
        <v/>
      </c>
      <c r="J54" s="336" t="str">
        <f>IF($L$12="","",IF($B54="","",INDEX('ENTRADA DE DATOS'!$C$3:$AB$26,MATCH($B54,'ENTRADA DE DATOS'!$C$3:$C$26,0),MATCH(J$14,'ENTRADA DE DATOS'!$C$3:$AB$3,0))))</f>
        <v/>
      </c>
      <c r="K54" s="336" t="str">
        <f>IF($L$12="","",IF($B54="","",INDEX('ENTRADA DE DATOS'!$C$3:$AB$26,MATCH($B54,'ENTRADA DE DATOS'!$C$3:$C$26,0),MATCH(K$14,'ENTRADA DE DATOS'!$C$3:$AB$3,0))))</f>
        <v/>
      </c>
      <c r="L54" s="336" t="str">
        <f>IF($L$12="","",IF($B54="","",INDEX('ENTRADA DE DATOS'!$C$3:$AB$26,MATCH($B54,'ENTRADA DE DATOS'!$C$3:$C$26,0),MATCH(L$14,'ENTRADA DE DATOS'!$C$3:$AB$3,0))))</f>
        <v/>
      </c>
    </row>
    <row r="55" spans="2:12" ht="50.1" customHeight="1" x14ac:dyDescent="0.25">
      <c r="B55" s="403" t="str">
        <f>IF($B$15="","",IF(MAX('ENTRADA DE DATOS'!$C$3:$C$26)&gt;$B54,$B54+1,""))</f>
        <v/>
      </c>
      <c r="C55" s="404" t="str">
        <f>IF($B55="","",INDEX('ENTRADA DE DATOS'!$C$3:$AB$26,MATCH($B55,'ENTRADA DE DATOS'!$C$3:$C$26,0),MATCH(C$14,'ENTRADA DE DATOS'!$C$3:$AB$3,0)))</f>
        <v/>
      </c>
      <c r="D55" s="405" t="str">
        <f>IF($B55="","",INDEX('ENTRADA DE DATOS'!$C$3:$AB$26,MATCH($B55,'ENTRADA DE DATOS'!$C$3:$C$26,0),MATCH(D$14,'ENTRADA DE DATOS'!$C$3:$AB$3,0)))</f>
        <v/>
      </c>
      <c r="E55" s="404" t="str">
        <f>IF($B55="","",INDEX('ENTRADA DE DATOS'!$C$3:$AB$26,MATCH($B55,'ENTRADA DE DATOS'!$C$3:$C$26,0),MATCH(E$14,'ENTRADA DE DATOS'!$C$3:$AB$3,0)))</f>
        <v/>
      </c>
      <c r="F55" s="406" t="str">
        <f>IF($B55="","",INDEX('ENTRADA DE DATOS'!$C$3:$AB$26,MATCH($B55,'ENTRADA DE DATOS'!$C$3:$C$26,0),MATCH(F$14,'ENTRADA DE DATOS'!$C$3:$AB$3,0)))</f>
        <v/>
      </c>
      <c r="G55" s="407" t="str">
        <f>IF($B55="","",INDEX('ENTRADA DE DATOS'!$C$3:$AB$26,MATCH($B55,'ENTRADA DE DATOS'!$C$3:$C$26,0),MATCH(G$14,'ENTRADA DE DATOS'!$C$3:$AB$3,0)))</f>
        <v/>
      </c>
      <c r="H55" s="336" t="str">
        <f>IF($L$12="","",IF($B55="","",INDEX('ENTRADA DE DATOS'!$C$3:$AB$26,MATCH($B55,'ENTRADA DE DATOS'!$C$3:$C$26,0),MATCH(H$14,'ENTRADA DE DATOS'!$C$3:$AB$3,0))))</f>
        <v/>
      </c>
      <c r="I55" s="336" t="str">
        <f>IF($L$12="","",IF($B55="","",INDEX('ENTRADA DE DATOS'!$C$3:$AB$26,MATCH($B55,'ENTRADA DE DATOS'!$C$3:$C$26,0),MATCH(I$14,'ENTRADA DE DATOS'!$C$3:$AB$3,0))))</f>
        <v/>
      </c>
      <c r="J55" s="336" t="str">
        <f>IF($L$12="","",IF($B55="","",INDEX('ENTRADA DE DATOS'!$C$3:$AB$26,MATCH($B55,'ENTRADA DE DATOS'!$C$3:$C$26,0),MATCH(J$14,'ENTRADA DE DATOS'!$C$3:$AB$3,0))))</f>
        <v/>
      </c>
      <c r="K55" s="336" t="str">
        <f>IF($L$12="","",IF($B55="","",INDEX('ENTRADA DE DATOS'!$C$3:$AB$26,MATCH($B55,'ENTRADA DE DATOS'!$C$3:$C$26,0),MATCH(K$14,'ENTRADA DE DATOS'!$C$3:$AB$3,0))))</f>
        <v/>
      </c>
      <c r="L55" s="336" t="str">
        <f>IF($L$12="","",IF($B55="","",INDEX('ENTRADA DE DATOS'!$C$3:$AB$26,MATCH($B55,'ENTRADA DE DATOS'!$C$3:$C$26,0),MATCH(L$14,'ENTRADA DE DATOS'!$C$3:$AB$3,0))))</f>
        <v/>
      </c>
    </row>
    <row r="56" spans="2:12" ht="50.1" customHeight="1" x14ac:dyDescent="0.25">
      <c r="B56" s="403" t="str">
        <f>IF($B$15="","",IF(MAX('ENTRADA DE DATOS'!$C$3:$C$26)&gt;$B55,$B55+1,""))</f>
        <v/>
      </c>
      <c r="C56" s="404" t="str">
        <f>IF($B56="","",INDEX('ENTRADA DE DATOS'!$C$3:$AB$26,MATCH($B56,'ENTRADA DE DATOS'!$C$3:$C$26,0),MATCH(C$14,'ENTRADA DE DATOS'!$C$3:$AB$3,0)))</f>
        <v/>
      </c>
      <c r="D56" s="405" t="str">
        <f>IF($B56="","",INDEX('ENTRADA DE DATOS'!$C$3:$AB$26,MATCH($B56,'ENTRADA DE DATOS'!$C$3:$C$26,0),MATCH(D$14,'ENTRADA DE DATOS'!$C$3:$AB$3,0)))</f>
        <v/>
      </c>
      <c r="E56" s="404" t="str">
        <f>IF($B56="","",INDEX('ENTRADA DE DATOS'!$C$3:$AB$26,MATCH($B56,'ENTRADA DE DATOS'!$C$3:$C$26,0),MATCH(E$14,'ENTRADA DE DATOS'!$C$3:$AB$3,0)))</f>
        <v/>
      </c>
      <c r="F56" s="406" t="str">
        <f>IF($B56="","",INDEX('ENTRADA DE DATOS'!$C$3:$AB$26,MATCH($B56,'ENTRADA DE DATOS'!$C$3:$C$26,0),MATCH(F$14,'ENTRADA DE DATOS'!$C$3:$AB$3,0)))</f>
        <v/>
      </c>
      <c r="G56" s="407" t="str">
        <f>IF($B56="","",INDEX('ENTRADA DE DATOS'!$C$3:$AB$26,MATCH($B56,'ENTRADA DE DATOS'!$C$3:$C$26,0),MATCH(G$14,'ENTRADA DE DATOS'!$C$3:$AB$3,0)))</f>
        <v/>
      </c>
      <c r="H56" s="336" t="str">
        <f>IF($L$12="","",IF($B56="","",INDEX('ENTRADA DE DATOS'!$C$3:$AB$26,MATCH($B56,'ENTRADA DE DATOS'!$C$3:$C$26,0),MATCH(H$14,'ENTRADA DE DATOS'!$C$3:$AB$3,0))))</f>
        <v/>
      </c>
      <c r="I56" s="336" t="str">
        <f>IF($L$12="","",IF($B56="","",INDEX('ENTRADA DE DATOS'!$C$3:$AB$26,MATCH($B56,'ENTRADA DE DATOS'!$C$3:$C$26,0),MATCH(I$14,'ENTRADA DE DATOS'!$C$3:$AB$3,0))))</f>
        <v/>
      </c>
      <c r="J56" s="336" t="str">
        <f>IF($L$12="","",IF($B56="","",INDEX('ENTRADA DE DATOS'!$C$3:$AB$26,MATCH($B56,'ENTRADA DE DATOS'!$C$3:$C$26,0),MATCH(J$14,'ENTRADA DE DATOS'!$C$3:$AB$3,0))))</f>
        <v/>
      </c>
      <c r="K56" s="336" t="str">
        <f>IF($L$12="","",IF($B56="","",INDEX('ENTRADA DE DATOS'!$C$3:$AB$26,MATCH($B56,'ENTRADA DE DATOS'!$C$3:$C$26,0),MATCH(K$14,'ENTRADA DE DATOS'!$C$3:$AB$3,0))))</f>
        <v/>
      </c>
      <c r="L56" s="336" t="str">
        <f>IF($L$12="","",IF($B56="","",INDEX('ENTRADA DE DATOS'!$C$3:$AB$26,MATCH($B56,'ENTRADA DE DATOS'!$C$3:$C$26,0),MATCH(L$14,'ENTRADA DE DATOS'!$C$3:$AB$3,0))))</f>
        <v/>
      </c>
    </row>
    <row r="57" spans="2:12" ht="50.1" customHeight="1" x14ac:dyDescent="0.25">
      <c r="B57" s="403" t="str">
        <f>IF($B$15="","",IF(MAX('ENTRADA DE DATOS'!$C$3:$C$26)&gt;$B56,$B56+1,""))</f>
        <v/>
      </c>
      <c r="C57" s="404" t="str">
        <f>IF($B57="","",INDEX('ENTRADA DE DATOS'!$C$3:$AB$26,MATCH($B57,'ENTRADA DE DATOS'!$C$3:$C$26,0),MATCH(C$14,'ENTRADA DE DATOS'!$C$3:$AB$3,0)))</f>
        <v/>
      </c>
      <c r="D57" s="405" t="str">
        <f>IF($B57="","",INDEX('ENTRADA DE DATOS'!$C$3:$AB$26,MATCH($B57,'ENTRADA DE DATOS'!$C$3:$C$26,0),MATCH(D$14,'ENTRADA DE DATOS'!$C$3:$AB$3,0)))</f>
        <v/>
      </c>
      <c r="E57" s="404" t="str">
        <f>IF($B57="","",INDEX('ENTRADA DE DATOS'!$C$3:$AB$26,MATCH($B57,'ENTRADA DE DATOS'!$C$3:$C$26,0),MATCH(E$14,'ENTRADA DE DATOS'!$C$3:$AB$3,0)))</f>
        <v/>
      </c>
      <c r="F57" s="406" t="str">
        <f>IF($B57="","",INDEX('ENTRADA DE DATOS'!$C$3:$AB$26,MATCH($B57,'ENTRADA DE DATOS'!$C$3:$C$26,0),MATCH(F$14,'ENTRADA DE DATOS'!$C$3:$AB$3,0)))</f>
        <v/>
      </c>
      <c r="G57" s="407" t="str">
        <f>IF($B57="","",INDEX('ENTRADA DE DATOS'!$C$3:$AB$26,MATCH($B57,'ENTRADA DE DATOS'!$C$3:$C$26,0),MATCH(G$14,'ENTRADA DE DATOS'!$C$3:$AB$3,0)))</f>
        <v/>
      </c>
      <c r="H57" s="336" t="str">
        <f>IF($L$12="","",IF($B57="","",INDEX('ENTRADA DE DATOS'!$C$3:$AB$26,MATCH($B57,'ENTRADA DE DATOS'!$C$3:$C$26,0),MATCH(H$14,'ENTRADA DE DATOS'!$C$3:$AB$3,0))))</f>
        <v/>
      </c>
      <c r="I57" s="336" t="str">
        <f>IF($L$12="","",IF($B57="","",INDEX('ENTRADA DE DATOS'!$C$3:$AB$26,MATCH($B57,'ENTRADA DE DATOS'!$C$3:$C$26,0),MATCH(I$14,'ENTRADA DE DATOS'!$C$3:$AB$3,0))))</f>
        <v/>
      </c>
      <c r="J57" s="336" t="str">
        <f>IF($L$12="","",IF($B57="","",INDEX('ENTRADA DE DATOS'!$C$3:$AB$26,MATCH($B57,'ENTRADA DE DATOS'!$C$3:$C$26,0),MATCH(J$14,'ENTRADA DE DATOS'!$C$3:$AB$3,0))))</f>
        <v/>
      </c>
      <c r="K57" s="336" t="str">
        <f>IF($L$12="","",IF($B57="","",INDEX('ENTRADA DE DATOS'!$C$3:$AB$26,MATCH($B57,'ENTRADA DE DATOS'!$C$3:$C$26,0),MATCH(K$14,'ENTRADA DE DATOS'!$C$3:$AB$3,0))))</f>
        <v/>
      </c>
      <c r="L57" s="336" t="str">
        <f>IF($L$12="","",IF($B57="","",INDEX('ENTRADA DE DATOS'!$C$3:$AB$26,MATCH($B57,'ENTRADA DE DATOS'!$C$3:$C$26,0),MATCH(L$14,'ENTRADA DE DATOS'!$C$3:$AB$3,0))))</f>
        <v/>
      </c>
    </row>
    <row r="58" spans="2:12" ht="50.1" customHeight="1" x14ac:dyDescent="0.25">
      <c r="B58" s="403" t="str">
        <f>IF($B$15="","",IF(MAX('ENTRADA DE DATOS'!$C$3:$C$26)&gt;$B57,$B57+1,""))</f>
        <v/>
      </c>
      <c r="C58" s="404" t="str">
        <f>IF($B58="","",INDEX('ENTRADA DE DATOS'!$C$3:$AB$26,MATCH($B58,'ENTRADA DE DATOS'!$C$3:$C$26,0),MATCH(C$14,'ENTRADA DE DATOS'!$C$3:$AB$3,0)))</f>
        <v/>
      </c>
      <c r="D58" s="405" t="str">
        <f>IF($B58="","",INDEX('ENTRADA DE DATOS'!$C$3:$AB$26,MATCH($B58,'ENTRADA DE DATOS'!$C$3:$C$26,0),MATCH(D$14,'ENTRADA DE DATOS'!$C$3:$AB$3,0)))</f>
        <v/>
      </c>
      <c r="E58" s="404" t="str">
        <f>IF($B58="","",INDEX('ENTRADA DE DATOS'!$C$3:$AB$26,MATCH($B58,'ENTRADA DE DATOS'!$C$3:$C$26,0),MATCH(E$14,'ENTRADA DE DATOS'!$C$3:$AB$3,0)))</f>
        <v/>
      </c>
      <c r="F58" s="406" t="str">
        <f>IF($B58="","",INDEX('ENTRADA DE DATOS'!$C$3:$AB$26,MATCH($B58,'ENTRADA DE DATOS'!$C$3:$C$26,0),MATCH(F$14,'ENTRADA DE DATOS'!$C$3:$AB$3,0)))</f>
        <v/>
      </c>
      <c r="G58" s="407" t="str">
        <f>IF($B58="","",INDEX('ENTRADA DE DATOS'!$C$3:$AB$26,MATCH($B58,'ENTRADA DE DATOS'!$C$3:$C$26,0),MATCH(G$14,'ENTRADA DE DATOS'!$C$3:$AB$3,0)))</f>
        <v/>
      </c>
      <c r="H58" s="336" t="str">
        <f>IF($L$12="","",IF($B58="","",INDEX('ENTRADA DE DATOS'!$C$3:$AB$26,MATCH($B58,'ENTRADA DE DATOS'!$C$3:$C$26,0),MATCH(H$14,'ENTRADA DE DATOS'!$C$3:$AB$3,0))))</f>
        <v/>
      </c>
      <c r="I58" s="336" t="str">
        <f>IF($L$12="","",IF($B58="","",INDEX('ENTRADA DE DATOS'!$C$3:$AB$26,MATCH($B58,'ENTRADA DE DATOS'!$C$3:$C$26,0),MATCH(I$14,'ENTRADA DE DATOS'!$C$3:$AB$3,0))))</f>
        <v/>
      </c>
      <c r="J58" s="336" t="str">
        <f>IF($L$12="","",IF($B58="","",INDEX('ENTRADA DE DATOS'!$C$3:$AB$26,MATCH($B58,'ENTRADA DE DATOS'!$C$3:$C$26,0),MATCH(J$14,'ENTRADA DE DATOS'!$C$3:$AB$3,0))))</f>
        <v/>
      </c>
      <c r="K58" s="336" t="str">
        <f>IF($L$12="","",IF($B58="","",INDEX('ENTRADA DE DATOS'!$C$3:$AB$26,MATCH($B58,'ENTRADA DE DATOS'!$C$3:$C$26,0),MATCH(K$14,'ENTRADA DE DATOS'!$C$3:$AB$3,0))))</f>
        <v/>
      </c>
      <c r="L58" s="336" t="str">
        <f>IF($L$12="","",IF($B58="","",INDEX('ENTRADA DE DATOS'!$C$3:$AB$26,MATCH($B58,'ENTRADA DE DATOS'!$C$3:$C$26,0),MATCH(L$14,'ENTRADA DE DATOS'!$C$3:$AB$3,0))))</f>
        <v/>
      </c>
    </row>
    <row r="59" spans="2:12" ht="50.1" customHeight="1" x14ac:dyDescent="0.25">
      <c r="B59" s="403" t="str">
        <f>IF($B$15="","",IF(MAX('ENTRADA DE DATOS'!$C$3:$C$26)&gt;$B58,$B58+1,""))</f>
        <v/>
      </c>
      <c r="C59" s="404" t="str">
        <f>IF($B59="","",INDEX('ENTRADA DE DATOS'!$C$3:$AB$26,MATCH($B59,'ENTRADA DE DATOS'!$C$3:$C$26,0),MATCH(C$14,'ENTRADA DE DATOS'!$C$3:$AB$3,0)))</f>
        <v/>
      </c>
      <c r="D59" s="405" t="str">
        <f>IF($B59="","",INDEX('ENTRADA DE DATOS'!$C$3:$AB$26,MATCH($B59,'ENTRADA DE DATOS'!$C$3:$C$26,0),MATCH(D$14,'ENTRADA DE DATOS'!$C$3:$AB$3,0)))</f>
        <v/>
      </c>
      <c r="E59" s="404" t="str">
        <f>IF($B59="","",INDEX('ENTRADA DE DATOS'!$C$3:$AB$26,MATCH($B59,'ENTRADA DE DATOS'!$C$3:$C$26,0),MATCH(E$14,'ENTRADA DE DATOS'!$C$3:$AB$3,0)))</f>
        <v/>
      </c>
      <c r="F59" s="406" t="str">
        <f>IF($B59="","",INDEX('ENTRADA DE DATOS'!$C$3:$AB$26,MATCH($B59,'ENTRADA DE DATOS'!$C$3:$C$26,0),MATCH(F$14,'ENTRADA DE DATOS'!$C$3:$AB$3,0)))</f>
        <v/>
      </c>
      <c r="G59" s="407" t="str">
        <f>IF($B59="","",INDEX('ENTRADA DE DATOS'!$C$3:$AB$26,MATCH($B59,'ENTRADA DE DATOS'!$C$3:$C$26,0),MATCH(G$14,'ENTRADA DE DATOS'!$C$3:$AB$3,0)))</f>
        <v/>
      </c>
      <c r="H59" s="336" t="str">
        <f>IF($L$12="","",IF($B59="","",INDEX('ENTRADA DE DATOS'!$C$3:$AB$26,MATCH($B59,'ENTRADA DE DATOS'!$C$3:$C$26,0),MATCH(H$14,'ENTRADA DE DATOS'!$C$3:$AB$3,0))))</f>
        <v/>
      </c>
      <c r="I59" s="336" t="str">
        <f>IF($L$12="","",IF($B59="","",INDEX('ENTRADA DE DATOS'!$C$3:$AB$26,MATCH($B59,'ENTRADA DE DATOS'!$C$3:$C$26,0),MATCH(I$14,'ENTRADA DE DATOS'!$C$3:$AB$3,0))))</f>
        <v/>
      </c>
      <c r="J59" s="336" t="str">
        <f>IF($L$12="","",IF($B59="","",INDEX('ENTRADA DE DATOS'!$C$3:$AB$26,MATCH($B59,'ENTRADA DE DATOS'!$C$3:$C$26,0),MATCH(J$14,'ENTRADA DE DATOS'!$C$3:$AB$3,0))))</f>
        <v/>
      </c>
      <c r="K59" s="336" t="str">
        <f>IF($L$12="","",IF($B59="","",INDEX('ENTRADA DE DATOS'!$C$3:$AB$26,MATCH($B59,'ENTRADA DE DATOS'!$C$3:$C$26,0),MATCH(K$14,'ENTRADA DE DATOS'!$C$3:$AB$3,0))))</f>
        <v/>
      </c>
      <c r="L59" s="336" t="str">
        <f>IF($L$12="","",IF($B59="","",INDEX('ENTRADA DE DATOS'!$C$3:$AB$26,MATCH($B59,'ENTRADA DE DATOS'!$C$3:$C$26,0),MATCH(L$14,'ENTRADA DE DATOS'!$C$3:$AB$3,0))))</f>
        <v/>
      </c>
    </row>
    <row r="60" spans="2:12" ht="50.1" customHeight="1" x14ac:dyDescent="0.25">
      <c r="B60" s="403" t="str">
        <f>IF($B$15="","",IF(MAX('ENTRADA DE DATOS'!$C$3:$C$26)&gt;$B59,$B59+1,""))</f>
        <v/>
      </c>
      <c r="C60" s="404" t="str">
        <f>IF($B60="","",INDEX('ENTRADA DE DATOS'!$C$3:$AB$26,MATCH($B60,'ENTRADA DE DATOS'!$C$3:$C$26,0),MATCH(C$14,'ENTRADA DE DATOS'!$C$3:$AB$3,0)))</f>
        <v/>
      </c>
      <c r="D60" s="405" t="str">
        <f>IF($B60="","",INDEX('ENTRADA DE DATOS'!$C$3:$AB$26,MATCH($B60,'ENTRADA DE DATOS'!$C$3:$C$26,0),MATCH(D$14,'ENTRADA DE DATOS'!$C$3:$AB$3,0)))</f>
        <v/>
      </c>
      <c r="E60" s="404" t="str">
        <f>IF($B60="","",INDEX('ENTRADA DE DATOS'!$C$3:$AB$26,MATCH($B60,'ENTRADA DE DATOS'!$C$3:$C$26,0),MATCH(E$14,'ENTRADA DE DATOS'!$C$3:$AB$3,0)))</f>
        <v/>
      </c>
      <c r="F60" s="406" t="str">
        <f>IF($B60="","",INDEX('ENTRADA DE DATOS'!$C$3:$AB$26,MATCH($B60,'ENTRADA DE DATOS'!$C$3:$C$26,0),MATCH(F$14,'ENTRADA DE DATOS'!$C$3:$AB$3,0)))</f>
        <v/>
      </c>
      <c r="G60" s="407" t="str">
        <f>IF($B60="","",INDEX('ENTRADA DE DATOS'!$C$3:$AB$26,MATCH($B60,'ENTRADA DE DATOS'!$C$3:$C$26,0),MATCH(G$14,'ENTRADA DE DATOS'!$C$3:$AB$3,0)))</f>
        <v/>
      </c>
      <c r="H60" s="336" t="str">
        <f>IF($L$12="","",IF($B60="","",INDEX('ENTRADA DE DATOS'!$C$3:$AB$26,MATCH($B60,'ENTRADA DE DATOS'!$C$3:$C$26,0),MATCH(H$14,'ENTRADA DE DATOS'!$C$3:$AB$3,0))))</f>
        <v/>
      </c>
      <c r="I60" s="336" t="str">
        <f>IF($L$12="","",IF($B60="","",INDEX('ENTRADA DE DATOS'!$C$3:$AB$26,MATCH($B60,'ENTRADA DE DATOS'!$C$3:$C$26,0),MATCH(I$14,'ENTRADA DE DATOS'!$C$3:$AB$3,0))))</f>
        <v/>
      </c>
      <c r="J60" s="336" t="str">
        <f>IF($L$12="","",IF($B60="","",INDEX('ENTRADA DE DATOS'!$C$3:$AB$26,MATCH($B60,'ENTRADA DE DATOS'!$C$3:$C$26,0),MATCH(J$14,'ENTRADA DE DATOS'!$C$3:$AB$3,0))))</f>
        <v/>
      </c>
      <c r="K60" s="336" t="str">
        <f>IF($L$12="","",IF($B60="","",INDEX('ENTRADA DE DATOS'!$C$3:$AB$26,MATCH($B60,'ENTRADA DE DATOS'!$C$3:$C$26,0),MATCH(K$14,'ENTRADA DE DATOS'!$C$3:$AB$3,0))))</f>
        <v/>
      </c>
      <c r="L60" s="336" t="str">
        <f>IF($L$12="","",IF($B60="","",INDEX('ENTRADA DE DATOS'!$C$3:$AB$26,MATCH($B60,'ENTRADA DE DATOS'!$C$3:$C$26,0),MATCH(L$14,'ENTRADA DE DATOS'!$C$3:$AB$3,0))))</f>
        <v/>
      </c>
    </row>
    <row r="61" spans="2:12" ht="50.1" customHeight="1" x14ac:dyDescent="0.25">
      <c r="B61" s="403" t="str">
        <f>IF($B$15="","",IF(MAX('ENTRADA DE DATOS'!$C$3:$C$26)&gt;$B60,$B60+1,""))</f>
        <v/>
      </c>
      <c r="C61" s="404" t="str">
        <f>IF($B61="","",INDEX('ENTRADA DE DATOS'!$C$3:$AB$26,MATCH($B61,'ENTRADA DE DATOS'!$C$3:$C$26,0),MATCH(C$14,'ENTRADA DE DATOS'!$C$3:$AB$3,0)))</f>
        <v/>
      </c>
      <c r="D61" s="405" t="str">
        <f>IF($B61="","",INDEX('ENTRADA DE DATOS'!$C$3:$AB$26,MATCH($B61,'ENTRADA DE DATOS'!$C$3:$C$26,0),MATCH(D$14,'ENTRADA DE DATOS'!$C$3:$AB$3,0)))</f>
        <v/>
      </c>
      <c r="E61" s="404" t="str">
        <f>IF($B61="","",INDEX('ENTRADA DE DATOS'!$C$3:$AB$26,MATCH($B61,'ENTRADA DE DATOS'!$C$3:$C$26,0),MATCH(E$14,'ENTRADA DE DATOS'!$C$3:$AB$3,0)))</f>
        <v/>
      </c>
      <c r="F61" s="406" t="str">
        <f>IF($B61="","",INDEX('ENTRADA DE DATOS'!$C$3:$AB$26,MATCH($B61,'ENTRADA DE DATOS'!$C$3:$C$26,0),MATCH(F$14,'ENTRADA DE DATOS'!$C$3:$AB$3,0)))</f>
        <v/>
      </c>
      <c r="G61" s="407" t="str">
        <f>IF($B61="","",INDEX('ENTRADA DE DATOS'!$C$3:$AB$26,MATCH($B61,'ENTRADA DE DATOS'!$C$3:$C$26,0),MATCH(G$14,'ENTRADA DE DATOS'!$C$3:$AB$3,0)))</f>
        <v/>
      </c>
      <c r="H61" s="336" t="str">
        <f>IF($L$12="","",IF($B61="","",INDEX('ENTRADA DE DATOS'!$C$3:$AB$26,MATCH($B61,'ENTRADA DE DATOS'!$C$3:$C$26,0),MATCH(H$14,'ENTRADA DE DATOS'!$C$3:$AB$3,0))))</f>
        <v/>
      </c>
      <c r="I61" s="336" t="str">
        <f>IF($L$12="","",IF($B61="","",INDEX('ENTRADA DE DATOS'!$C$3:$AB$26,MATCH($B61,'ENTRADA DE DATOS'!$C$3:$C$26,0),MATCH(I$14,'ENTRADA DE DATOS'!$C$3:$AB$3,0))))</f>
        <v/>
      </c>
      <c r="J61" s="336" t="str">
        <f>IF($L$12="","",IF($B61="","",INDEX('ENTRADA DE DATOS'!$C$3:$AB$26,MATCH($B61,'ENTRADA DE DATOS'!$C$3:$C$26,0),MATCH(J$14,'ENTRADA DE DATOS'!$C$3:$AB$3,0))))</f>
        <v/>
      </c>
      <c r="K61" s="336" t="str">
        <f>IF($L$12="","",IF($B61="","",INDEX('ENTRADA DE DATOS'!$C$3:$AB$26,MATCH($B61,'ENTRADA DE DATOS'!$C$3:$C$26,0),MATCH(K$14,'ENTRADA DE DATOS'!$C$3:$AB$3,0))))</f>
        <v/>
      </c>
      <c r="L61" s="336" t="str">
        <f>IF($L$12="","",IF($B61="","",INDEX('ENTRADA DE DATOS'!$C$3:$AB$26,MATCH($B61,'ENTRADA DE DATOS'!$C$3:$C$26,0),MATCH(L$14,'ENTRADA DE DATOS'!$C$3:$AB$3,0))))</f>
        <v/>
      </c>
    </row>
    <row r="62" spans="2:12" ht="50.1" customHeight="1" x14ac:dyDescent="0.25">
      <c r="B62" s="403" t="str">
        <f>IF($B$15="","",IF(MAX('ENTRADA DE DATOS'!$C$3:$C$26)&gt;$B61,$B61+1,""))</f>
        <v/>
      </c>
      <c r="C62" s="404" t="str">
        <f>IF($B62="","",INDEX('ENTRADA DE DATOS'!$C$3:$AB$26,MATCH($B62,'ENTRADA DE DATOS'!$C$3:$C$26,0),MATCH(C$14,'ENTRADA DE DATOS'!$C$3:$AB$3,0)))</f>
        <v/>
      </c>
      <c r="D62" s="405" t="str">
        <f>IF($B62="","",INDEX('ENTRADA DE DATOS'!$C$3:$AB$26,MATCH($B62,'ENTRADA DE DATOS'!$C$3:$C$26,0),MATCH(D$14,'ENTRADA DE DATOS'!$C$3:$AB$3,0)))</f>
        <v/>
      </c>
      <c r="E62" s="404" t="str">
        <f>IF($B62="","",INDEX('ENTRADA DE DATOS'!$C$3:$AB$26,MATCH($B62,'ENTRADA DE DATOS'!$C$3:$C$26,0),MATCH(E$14,'ENTRADA DE DATOS'!$C$3:$AB$3,0)))</f>
        <v/>
      </c>
      <c r="F62" s="406" t="str">
        <f>IF($B62="","",INDEX('ENTRADA DE DATOS'!$C$3:$AB$26,MATCH($B62,'ENTRADA DE DATOS'!$C$3:$C$26,0),MATCH(F$14,'ENTRADA DE DATOS'!$C$3:$AB$3,0)))</f>
        <v/>
      </c>
      <c r="G62" s="407" t="str">
        <f>IF($B62="","",INDEX('ENTRADA DE DATOS'!$C$3:$AB$26,MATCH($B62,'ENTRADA DE DATOS'!$C$3:$C$26,0),MATCH(G$14,'ENTRADA DE DATOS'!$C$3:$AB$3,0)))</f>
        <v/>
      </c>
      <c r="H62" s="336" t="str">
        <f>IF($L$12="","",IF($B62="","",INDEX('ENTRADA DE DATOS'!$C$3:$AB$26,MATCH($B62,'ENTRADA DE DATOS'!$C$3:$C$26,0),MATCH(H$14,'ENTRADA DE DATOS'!$C$3:$AB$3,0))))</f>
        <v/>
      </c>
      <c r="I62" s="336" t="str">
        <f>IF($L$12="","",IF($B62="","",INDEX('ENTRADA DE DATOS'!$C$3:$AB$26,MATCH($B62,'ENTRADA DE DATOS'!$C$3:$C$26,0),MATCH(I$14,'ENTRADA DE DATOS'!$C$3:$AB$3,0))))</f>
        <v/>
      </c>
      <c r="J62" s="336" t="str">
        <f>IF($L$12="","",IF($B62="","",INDEX('ENTRADA DE DATOS'!$C$3:$AB$26,MATCH($B62,'ENTRADA DE DATOS'!$C$3:$C$26,0),MATCH(J$14,'ENTRADA DE DATOS'!$C$3:$AB$3,0))))</f>
        <v/>
      </c>
      <c r="K62" s="336" t="str">
        <f>IF($L$12="","",IF($B62="","",INDEX('ENTRADA DE DATOS'!$C$3:$AB$26,MATCH($B62,'ENTRADA DE DATOS'!$C$3:$C$26,0),MATCH(K$14,'ENTRADA DE DATOS'!$C$3:$AB$3,0))))</f>
        <v/>
      </c>
      <c r="L62" s="336" t="str">
        <f>IF($L$12="","",IF($B62="","",INDEX('ENTRADA DE DATOS'!$C$3:$AB$26,MATCH($B62,'ENTRADA DE DATOS'!$C$3:$C$26,0),MATCH(L$14,'ENTRADA DE DATOS'!$C$3:$AB$3,0))))</f>
        <v/>
      </c>
    </row>
    <row r="63" spans="2:12" ht="50.1" customHeight="1" x14ac:dyDescent="0.25">
      <c r="B63" s="403" t="str">
        <f>IF($B$15="","",IF(MAX('ENTRADA DE DATOS'!$C$3:$C$26)&gt;$B62,$B62+1,""))</f>
        <v/>
      </c>
      <c r="C63" s="404" t="str">
        <f>IF($B63="","",INDEX('ENTRADA DE DATOS'!$C$3:$AB$26,MATCH($B63,'ENTRADA DE DATOS'!$C$3:$C$26,0),MATCH(C$14,'ENTRADA DE DATOS'!$C$3:$AB$3,0)))</f>
        <v/>
      </c>
      <c r="D63" s="405" t="str">
        <f>IF($B63="","",INDEX('ENTRADA DE DATOS'!$C$3:$AB$26,MATCH($B63,'ENTRADA DE DATOS'!$C$3:$C$26,0),MATCH(D$14,'ENTRADA DE DATOS'!$C$3:$AB$3,0)))</f>
        <v/>
      </c>
      <c r="E63" s="404" t="str">
        <f>IF($B63="","",INDEX('ENTRADA DE DATOS'!$C$3:$AB$26,MATCH($B63,'ENTRADA DE DATOS'!$C$3:$C$26,0),MATCH(E$14,'ENTRADA DE DATOS'!$C$3:$AB$3,0)))</f>
        <v/>
      </c>
      <c r="F63" s="406" t="str">
        <f>IF($B63="","",INDEX('ENTRADA DE DATOS'!$C$3:$AB$26,MATCH($B63,'ENTRADA DE DATOS'!$C$3:$C$26,0),MATCH(F$14,'ENTRADA DE DATOS'!$C$3:$AB$3,0)))</f>
        <v/>
      </c>
      <c r="G63" s="407" t="str">
        <f>IF($B63="","",INDEX('ENTRADA DE DATOS'!$C$3:$AB$26,MATCH($B63,'ENTRADA DE DATOS'!$C$3:$C$26,0),MATCH(G$14,'ENTRADA DE DATOS'!$C$3:$AB$3,0)))</f>
        <v/>
      </c>
      <c r="H63" s="336" t="str">
        <f>IF($L$12="","",IF($B63="","",INDEX('ENTRADA DE DATOS'!$C$3:$AB$26,MATCH($B63,'ENTRADA DE DATOS'!$C$3:$C$26,0),MATCH(H$14,'ENTRADA DE DATOS'!$C$3:$AB$3,0))))</f>
        <v/>
      </c>
      <c r="I63" s="336" t="str">
        <f>IF($L$12="","",IF($B63="","",INDEX('ENTRADA DE DATOS'!$C$3:$AB$26,MATCH($B63,'ENTRADA DE DATOS'!$C$3:$C$26,0),MATCH(I$14,'ENTRADA DE DATOS'!$C$3:$AB$3,0))))</f>
        <v/>
      </c>
      <c r="J63" s="336" t="str">
        <f>IF($L$12="","",IF($B63="","",INDEX('ENTRADA DE DATOS'!$C$3:$AB$26,MATCH($B63,'ENTRADA DE DATOS'!$C$3:$C$26,0),MATCH(J$14,'ENTRADA DE DATOS'!$C$3:$AB$3,0))))</f>
        <v/>
      </c>
      <c r="K63" s="336" t="str">
        <f>IF($L$12="","",IF($B63="","",INDEX('ENTRADA DE DATOS'!$C$3:$AB$26,MATCH($B63,'ENTRADA DE DATOS'!$C$3:$C$26,0),MATCH(K$14,'ENTRADA DE DATOS'!$C$3:$AB$3,0))))</f>
        <v/>
      </c>
      <c r="L63" s="336" t="str">
        <f>IF($L$12="","",IF($B63="","",INDEX('ENTRADA DE DATOS'!$C$3:$AB$26,MATCH($B63,'ENTRADA DE DATOS'!$C$3:$C$26,0),MATCH(L$14,'ENTRADA DE DATOS'!$C$3:$AB$3,0))))</f>
        <v/>
      </c>
    </row>
    <row r="64" spans="2:12" ht="50.1" customHeight="1" x14ac:dyDescent="0.25">
      <c r="B64" s="403" t="str">
        <f>IF($B$15="","",IF(MAX('ENTRADA DE DATOS'!$C$3:$C$26)&gt;$B63,$B63+1,""))</f>
        <v/>
      </c>
      <c r="C64" s="404" t="str">
        <f>IF($B64="","",INDEX('ENTRADA DE DATOS'!$C$3:$AB$26,MATCH($B64,'ENTRADA DE DATOS'!$C$3:$C$26,0),MATCH(C$14,'ENTRADA DE DATOS'!$C$3:$AB$3,0)))</f>
        <v/>
      </c>
      <c r="D64" s="405" t="str">
        <f>IF($B64="","",INDEX('ENTRADA DE DATOS'!$C$3:$AB$26,MATCH($B64,'ENTRADA DE DATOS'!$C$3:$C$26,0),MATCH(D$14,'ENTRADA DE DATOS'!$C$3:$AB$3,0)))</f>
        <v/>
      </c>
      <c r="E64" s="404" t="str">
        <f>IF($B64="","",INDEX('ENTRADA DE DATOS'!$C$3:$AB$26,MATCH($B64,'ENTRADA DE DATOS'!$C$3:$C$26,0),MATCH(E$14,'ENTRADA DE DATOS'!$C$3:$AB$3,0)))</f>
        <v/>
      </c>
      <c r="F64" s="406" t="str">
        <f>IF($B64="","",INDEX('ENTRADA DE DATOS'!$C$3:$AB$26,MATCH($B64,'ENTRADA DE DATOS'!$C$3:$C$26,0),MATCH(F$14,'ENTRADA DE DATOS'!$C$3:$AB$3,0)))</f>
        <v/>
      </c>
      <c r="G64" s="407" t="str">
        <f>IF($B64="","",INDEX('ENTRADA DE DATOS'!$C$3:$AB$26,MATCH($B64,'ENTRADA DE DATOS'!$C$3:$C$26,0),MATCH(G$14,'ENTRADA DE DATOS'!$C$3:$AB$3,0)))</f>
        <v/>
      </c>
      <c r="H64" s="336" t="str">
        <f>IF($L$12="","",IF($B64="","",INDEX('ENTRADA DE DATOS'!$C$3:$AB$26,MATCH($B64,'ENTRADA DE DATOS'!$C$3:$C$26,0),MATCH(H$14,'ENTRADA DE DATOS'!$C$3:$AB$3,0))))</f>
        <v/>
      </c>
      <c r="I64" s="336" t="str">
        <f>IF($L$12="","",IF($B64="","",INDEX('ENTRADA DE DATOS'!$C$3:$AB$26,MATCH($B64,'ENTRADA DE DATOS'!$C$3:$C$26,0),MATCH(I$14,'ENTRADA DE DATOS'!$C$3:$AB$3,0))))</f>
        <v/>
      </c>
      <c r="J64" s="336" t="str">
        <f>IF($L$12="","",IF($B64="","",INDEX('ENTRADA DE DATOS'!$C$3:$AB$26,MATCH($B64,'ENTRADA DE DATOS'!$C$3:$C$26,0),MATCH(J$14,'ENTRADA DE DATOS'!$C$3:$AB$3,0))))</f>
        <v/>
      </c>
      <c r="K64" s="336" t="str">
        <f>IF($L$12="","",IF($B64="","",INDEX('ENTRADA DE DATOS'!$C$3:$AB$26,MATCH($B64,'ENTRADA DE DATOS'!$C$3:$C$26,0),MATCH(K$14,'ENTRADA DE DATOS'!$C$3:$AB$3,0))))</f>
        <v/>
      </c>
      <c r="L64" s="336" t="str">
        <f>IF($L$12="","",IF($B64="","",INDEX('ENTRADA DE DATOS'!$C$3:$AB$26,MATCH($B64,'ENTRADA DE DATOS'!$C$3:$C$26,0),MATCH(L$14,'ENTRADA DE DATOS'!$C$3:$AB$3,0))))</f>
        <v/>
      </c>
    </row>
    <row r="65" spans="2:12" ht="50.1" customHeight="1" x14ac:dyDescent="0.25">
      <c r="B65" s="403" t="str">
        <f>IF($B$15="","",IF(MAX('ENTRADA DE DATOS'!$C$3:$C$26)&gt;$B64,$B64+1,""))</f>
        <v/>
      </c>
      <c r="C65" s="404" t="str">
        <f>IF($B65="","",INDEX('ENTRADA DE DATOS'!$C$3:$AB$26,MATCH($B65,'ENTRADA DE DATOS'!$C$3:$C$26,0),MATCH(C$14,'ENTRADA DE DATOS'!$C$3:$AB$3,0)))</f>
        <v/>
      </c>
      <c r="D65" s="405" t="str">
        <f>IF($B65="","",INDEX('ENTRADA DE DATOS'!$C$3:$AB$26,MATCH($B65,'ENTRADA DE DATOS'!$C$3:$C$26,0),MATCH(D$14,'ENTRADA DE DATOS'!$C$3:$AB$3,0)))</f>
        <v/>
      </c>
      <c r="E65" s="404" t="str">
        <f>IF($B65="","",INDEX('ENTRADA DE DATOS'!$C$3:$AB$26,MATCH($B65,'ENTRADA DE DATOS'!$C$3:$C$26,0),MATCH(E$14,'ENTRADA DE DATOS'!$C$3:$AB$3,0)))</f>
        <v/>
      </c>
      <c r="F65" s="406" t="str">
        <f>IF($B65="","",INDEX('ENTRADA DE DATOS'!$C$3:$AB$26,MATCH($B65,'ENTRADA DE DATOS'!$C$3:$C$26,0),MATCH(F$14,'ENTRADA DE DATOS'!$C$3:$AB$3,0)))</f>
        <v/>
      </c>
      <c r="G65" s="407" t="str">
        <f>IF($B65="","",INDEX('ENTRADA DE DATOS'!$C$3:$AB$26,MATCH($B65,'ENTRADA DE DATOS'!$C$3:$C$26,0),MATCH(G$14,'ENTRADA DE DATOS'!$C$3:$AB$3,0)))</f>
        <v/>
      </c>
      <c r="H65" s="336" t="str">
        <f>IF($L$12="","",IF($B65="","",INDEX('ENTRADA DE DATOS'!$C$3:$AB$26,MATCH($B65,'ENTRADA DE DATOS'!$C$3:$C$26,0),MATCH(H$14,'ENTRADA DE DATOS'!$C$3:$AB$3,0))))</f>
        <v/>
      </c>
      <c r="I65" s="336" t="str">
        <f>IF($L$12="","",IF($B65="","",INDEX('ENTRADA DE DATOS'!$C$3:$AB$26,MATCH($B65,'ENTRADA DE DATOS'!$C$3:$C$26,0),MATCH(I$14,'ENTRADA DE DATOS'!$C$3:$AB$3,0))))</f>
        <v/>
      </c>
      <c r="J65" s="336" t="str">
        <f>IF($L$12="","",IF($B65="","",INDEX('ENTRADA DE DATOS'!$C$3:$AB$26,MATCH($B65,'ENTRADA DE DATOS'!$C$3:$C$26,0),MATCH(J$14,'ENTRADA DE DATOS'!$C$3:$AB$3,0))))</f>
        <v/>
      </c>
      <c r="K65" s="336" t="str">
        <f>IF($L$12="","",IF($B65="","",INDEX('ENTRADA DE DATOS'!$C$3:$AB$26,MATCH($B65,'ENTRADA DE DATOS'!$C$3:$C$26,0),MATCH(K$14,'ENTRADA DE DATOS'!$C$3:$AB$3,0))))</f>
        <v/>
      </c>
      <c r="L65" s="336" t="str">
        <f>IF($L$12="","",IF($B65="","",INDEX('ENTRADA DE DATOS'!$C$3:$AB$26,MATCH($B65,'ENTRADA DE DATOS'!$C$3:$C$26,0),MATCH(L$14,'ENTRADA DE DATOS'!$C$3:$AB$3,0))))</f>
        <v/>
      </c>
    </row>
    <row r="66" spans="2:12" ht="50.1" customHeight="1" x14ac:dyDescent="0.25">
      <c r="B66" s="403" t="str">
        <f>IF($B$15="","",IF(MAX('ENTRADA DE DATOS'!$C$3:$C$26)&gt;$B65,$B65+1,""))</f>
        <v/>
      </c>
      <c r="C66" s="404" t="str">
        <f>IF($B66="","",INDEX('ENTRADA DE DATOS'!$C$3:$AB$26,MATCH($B66,'ENTRADA DE DATOS'!$C$3:$C$26,0),MATCH(C$14,'ENTRADA DE DATOS'!$C$3:$AB$3,0)))</f>
        <v/>
      </c>
      <c r="D66" s="405" t="str">
        <f>IF($B66="","",INDEX('ENTRADA DE DATOS'!$C$3:$AB$26,MATCH($B66,'ENTRADA DE DATOS'!$C$3:$C$26,0),MATCH(D$14,'ENTRADA DE DATOS'!$C$3:$AB$3,0)))</f>
        <v/>
      </c>
      <c r="E66" s="404" t="str">
        <f>IF($B66="","",INDEX('ENTRADA DE DATOS'!$C$3:$AB$26,MATCH($B66,'ENTRADA DE DATOS'!$C$3:$C$26,0),MATCH(E$14,'ENTRADA DE DATOS'!$C$3:$AB$3,0)))</f>
        <v/>
      </c>
      <c r="F66" s="406" t="str">
        <f>IF($B66="","",INDEX('ENTRADA DE DATOS'!$C$3:$AB$26,MATCH($B66,'ENTRADA DE DATOS'!$C$3:$C$26,0),MATCH(F$14,'ENTRADA DE DATOS'!$C$3:$AB$3,0)))</f>
        <v/>
      </c>
      <c r="G66" s="407" t="str">
        <f>IF($B66="","",INDEX('ENTRADA DE DATOS'!$C$3:$AB$26,MATCH($B66,'ENTRADA DE DATOS'!$C$3:$C$26,0),MATCH(G$14,'ENTRADA DE DATOS'!$C$3:$AB$3,0)))</f>
        <v/>
      </c>
      <c r="H66" s="336" t="str">
        <f>IF($L$12="","",IF($B66="","",INDEX('ENTRADA DE DATOS'!$C$3:$AB$26,MATCH($B66,'ENTRADA DE DATOS'!$C$3:$C$26,0),MATCH(H$14,'ENTRADA DE DATOS'!$C$3:$AB$3,0))))</f>
        <v/>
      </c>
      <c r="I66" s="336" t="str">
        <f>IF($L$12="","",IF($B66="","",INDEX('ENTRADA DE DATOS'!$C$3:$AB$26,MATCH($B66,'ENTRADA DE DATOS'!$C$3:$C$26,0),MATCH(I$14,'ENTRADA DE DATOS'!$C$3:$AB$3,0))))</f>
        <v/>
      </c>
      <c r="J66" s="336" t="str">
        <f>IF($L$12="","",IF($B66="","",INDEX('ENTRADA DE DATOS'!$C$3:$AB$26,MATCH($B66,'ENTRADA DE DATOS'!$C$3:$C$26,0),MATCH(J$14,'ENTRADA DE DATOS'!$C$3:$AB$3,0))))</f>
        <v/>
      </c>
      <c r="K66" s="336" t="str">
        <f>IF($L$12="","",IF($B66="","",INDEX('ENTRADA DE DATOS'!$C$3:$AB$26,MATCH($B66,'ENTRADA DE DATOS'!$C$3:$C$26,0),MATCH(K$14,'ENTRADA DE DATOS'!$C$3:$AB$3,0))))</f>
        <v/>
      </c>
      <c r="L66" s="336" t="str">
        <f>IF($L$12="","",IF($B66="","",INDEX('ENTRADA DE DATOS'!$C$3:$AB$26,MATCH($B66,'ENTRADA DE DATOS'!$C$3:$C$26,0),MATCH(L$14,'ENTRADA DE DATOS'!$C$3:$AB$3,0))))</f>
        <v/>
      </c>
    </row>
    <row r="67" spans="2:12" ht="50.1" customHeight="1" x14ac:dyDescent="0.25">
      <c r="B67" s="403" t="str">
        <f>IF($B$15="","",IF(MAX('ENTRADA DE DATOS'!$C$3:$C$26)&gt;$B66,$B66+1,""))</f>
        <v/>
      </c>
      <c r="C67" s="404" t="str">
        <f>IF($B67="","",INDEX('ENTRADA DE DATOS'!$C$3:$AB$26,MATCH($B67,'ENTRADA DE DATOS'!$C$3:$C$26,0),MATCH(C$14,'ENTRADA DE DATOS'!$C$3:$AB$3,0)))</f>
        <v/>
      </c>
      <c r="D67" s="405" t="str">
        <f>IF($B67="","",INDEX('ENTRADA DE DATOS'!$C$3:$AB$26,MATCH($B67,'ENTRADA DE DATOS'!$C$3:$C$26,0),MATCH(D$14,'ENTRADA DE DATOS'!$C$3:$AB$3,0)))</f>
        <v/>
      </c>
      <c r="E67" s="404" t="str">
        <f>IF($B67="","",INDEX('ENTRADA DE DATOS'!$C$3:$AB$26,MATCH($B67,'ENTRADA DE DATOS'!$C$3:$C$26,0),MATCH(E$14,'ENTRADA DE DATOS'!$C$3:$AB$3,0)))</f>
        <v/>
      </c>
      <c r="F67" s="406" t="str">
        <f>IF($B67="","",INDEX('ENTRADA DE DATOS'!$C$3:$AB$26,MATCH($B67,'ENTRADA DE DATOS'!$C$3:$C$26,0),MATCH(F$14,'ENTRADA DE DATOS'!$C$3:$AB$3,0)))</f>
        <v/>
      </c>
      <c r="G67" s="407" t="str">
        <f>IF($B67="","",INDEX('ENTRADA DE DATOS'!$C$3:$AB$26,MATCH($B67,'ENTRADA DE DATOS'!$C$3:$C$26,0),MATCH(G$14,'ENTRADA DE DATOS'!$C$3:$AB$3,0)))</f>
        <v/>
      </c>
      <c r="H67" s="336" t="str">
        <f>IF($L$12="","",IF($B67="","",INDEX('ENTRADA DE DATOS'!$C$3:$AB$26,MATCH($B67,'ENTRADA DE DATOS'!$C$3:$C$26,0),MATCH(H$14,'ENTRADA DE DATOS'!$C$3:$AB$3,0))))</f>
        <v/>
      </c>
      <c r="I67" s="336" t="str">
        <f>IF($L$12="","",IF($B67="","",INDEX('ENTRADA DE DATOS'!$C$3:$AB$26,MATCH($B67,'ENTRADA DE DATOS'!$C$3:$C$26,0),MATCH(I$14,'ENTRADA DE DATOS'!$C$3:$AB$3,0))))</f>
        <v/>
      </c>
      <c r="J67" s="336" t="str">
        <f>IF($L$12="","",IF($B67="","",INDEX('ENTRADA DE DATOS'!$C$3:$AB$26,MATCH($B67,'ENTRADA DE DATOS'!$C$3:$C$26,0),MATCH(J$14,'ENTRADA DE DATOS'!$C$3:$AB$3,0))))</f>
        <v/>
      </c>
      <c r="K67" s="336" t="str">
        <f>IF($L$12="","",IF($B67="","",INDEX('ENTRADA DE DATOS'!$C$3:$AB$26,MATCH($B67,'ENTRADA DE DATOS'!$C$3:$C$26,0),MATCH(K$14,'ENTRADA DE DATOS'!$C$3:$AB$3,0))))</f>
        <v/>
      </c>
      <c r="L67" s="336" t="str">
        <f>IF($L$12="","",IF($B67="","",INDEX('ENTRADA DE DATOS'!$C$3:$AB$26,MATCH($B67,'ENTRADA DE DATOS'!$C$3:$C$26,0),MATCH(L$14,'ENTRADA DE DATOS'!$C$3:$AB$3,0))))</f>
        <v/>
      </c>
    </row>
    <row r="68" spans="2:12" ht="50.1" customHeight="1" x14ac:dyDescent="0.25">
      <c r="B68" s="403" t="str">
        <f>IF($B$15="","",IF(MAX('ENTRADA DE DATOS'!$C$3:$C$26)&gt;$B67,$B67+1,""))</f>
        <v/>
      </c>
      <c r="C68" s="404" t="str">
        <f>IF($B68="","",INDEX('ENTRADA DE DATOS'!$C$3:$AB$26,MATCH($B68,'ENTRADA DE DATOS'!$C$3:$C$26,0),MATCH(C$14,'ENTRADA DE DATOS'!$C$3:$AB$3,0)))</f>
        <v/>
      </c>
      <c r="D68" s="405" t="str">
        <f>IF($B68="","",INDEX('ENTRADA DE DATOS'!$C$3:$AB$26,MATCH($B68,'ENTRADA DE DATOS'!$C$3:$C$26,0),MATCH(D$14,'ENTRADA DE DATOS'!$C$3:$AB$3,0)))</f>
        <v/>
      </c>
      <c r="E68" s="404" t="str">
        <f>IF($B68="","",INDEX('ENTRADA DE DATOS'!$C$3:$AB$26,MATCH($B68,'ENTRADA DE DATOS'!$C$3:$C$26,0),MATCH(E$14,'ENTRADA DE DATOS'!$C$3:$AB$3,0)))</f>
        <v/>
      </c>
      <c r="F68" s="406" t="str">
        <f>IF($B68="","",INDEX('ENTRADA DE DATOS'!$C$3:$AB$26,MATCH($B68,'ENTRADA DE DATOS'!$C$3:$C$26,0),MATCH(F$14,'ENTRADA DE DATOS'!$C$3:$AB$3,0)))</f>
        <v/>
      </c>
      <c r="G68" s="407" t="str">
        <f>IF($B68="","",INDEX('ENTRADA DE DATOS'!$C$3:$AB$26,MATCH($B68,'ENTRADA DE DATOS'!$C$3:$C$26,0),MATCH(G$14,'ENTRADA DE DATOS'!$C$3:$AB$3,0)))</f>
        <v/>
      </c>
      <c r="H68" s="336" t="str">
        <f>IF($L$12="","",IF($B68="","",INDEX('ENTRADA DE DATOS'!$C$3:$AB$26,MATCH($B68,'ENTRADA DE DATOS'!$C$3:$C$26,0),MATCH(H$14,'ENTRADA DE DATOS'!$C$3:$AB$3,0))))</f>
        <v/>
      </c>
      <c r="I68" s="336" t="str">
        <f>IF($L$12="","",IF($B68="","",INDEX('ENTRADA DE DATOS'!$C$3:$AB$26,MATCH($B68,'ENTRADA DE DATOS'!$C$3:$C$26,0),MATCH(I$14,'ENTRADA DE DATOS'!$C$3:$AB$3,0))))</f>
        <v/>
      </c>
      <c r="J68" s="336" t="str">
        <f>IF($L$12="","",IF($B68="","",INDEX('ENTRADA DE DATOS'!$C$3:$AB$26,MATCH($B68,'ENTRADA DE DATOS'!$C$3:$C$26,0),MATCH(J$14,'ENTRADA DE DATOS'!$C$3:$AB$3,0))))</f>
        <v/>
      </c>
      <c r="K68" s="336" t="str">
        <f>IF($L$12="","",IF($B68="","",INDEX('ENTRADA DE DATOS'!$C$3:$AB$26,MATCH($B68,'ENTRADA DE DATOS'!$C$3:$C$26,0),MATCH(K$14,'ENTRADA DE DATOS'!$C$3:$AB$3,0))))</f>
        <v/>
      </c>
      <c r="L68" s="336" t="str">
        <f>IF($L$12="","",IF($B68="","",INDEX('ENTRADA DE DATOS'!$C$3:$AB$26,MATCH($B68,'ENTRADA DE DATOS'!$C$3:$C$26,0),MATCH(L$14,'ENTRADA DE DATOS'!$C$3:$AB$3,0))))</f>
        <v/>
      </c>
    </row>
    <row r="69" spans="2:12" ht="50.1" customHeight="1" x14ac:dyDescent="0.25">
      <c r="B69" s="403" t="str">
        <f>IF($B$15="","",IF(MAX('ENTRADA DE DATOS'!$C$3:$C$26)&gt;$B68,$B68+1,""))</f>
        <v/>
      </c>
      <c r="C69" s="404" t="str">
        <f>IF($B69="","",INDEX('ENTRADA DE DATOS'!$C$3:$AB$26,MATCH($B69,'ENTRADA DE DATOS'!$C$3:$C$26,0),MATCH(C$14,'ENTRADA DE DATOS'!$C$3:$AB$3,0)))</f>
        <v/>
      </c>
      <c r="D69" s="405" t="str">
        <f>IF($B69="","",INDEX('ENTRADA DE DATOS'!$C$3:$AB$26,MATCH($B69,'ENTRADA DE DATOS'!$C$3:$C$26,0),MATCH(D$14,'ENTRADA DE DATOS'!$C$3:$AB$3,0)))</f>
        <v/>
      </c>
      <c r="E69" s="404" t="str">
        <f>IF($B69="","",INDEX('ENTRADA DE DATOS'!$C$3:$AB$26,MATCH($B69,'ENTRADA DE DATOS'!$C$3:$C$26,0),MATCH(E$14,'ENTRADA DE DATOS'!$C$3:$AB$3,0)))</f>
        <v/>
      </c>
      <c r="F69" s="406" t="str">
        <f>IF($B69="","",INDEX('ENTRADA DE DATOS'!$C$3:$AB$26,MATCH($B69,'ENTRADA DE DATOS'!$C$3:$C$26,0),MATCH(F$14,'ENTRADA DE DATOS'!$C$3:$AB$3,0)))</f>
        <v/>
      </c>
      <c r="G69" s="407" t="str">
        <f>IF($B69="","",INDEX('ENTRADA DE DATOS'!$C$3:$AB$26,MATCH($B69,'ENTRADA DE DATOS'!$C$3:$C$26,0),MATCH(G$14,'ENTRADA DE DATOS'!$C$3:$AB$3,0)))</f>
        <v/>
      </c>
      <c r="H69" s="336" t="str">
        <f>IF($L$12="","",IF($B69="","",INDEX('ENTRADA DE DATOS'!$C$3:$AB$26,MATCH($B69,'ENTRADA DE DATOS'!$C$3:$C$26,0),MATCH(H$14,'ENTRADA DE DATOS'!$C$3:$AB$3,0))))</f>
        <v/>
      </c>
      <c r="I69" s="336" t="str">
        <f>IF($L$12="","",IF($B69="","",INDEX('ENTRADA DE DATOS'!$C$3:$AB$26,MATCH($B69,'ENTRADA DE DATOS'!$C$3:$C$26,0),MATCH(I$14,'ENTRADA DE DATOS'!$C$3:$AB$3,0))))</f>
        <v/>
      </c>
      <c r="J69" s="336" t="str">
        <f>IF($L$12="","",IF($B69="","",INDEX('ENTRADA DE DATOS'!$C$3:$AB$26,MATCH($B69,'ENTRADA DE DATOS'!$C$3:$C$26,0),MATCH(J$14,'ENTRADA DE DATOS'!$C$3:$AB$3,0))))</f>
        <v/>
      </c>
      <c r="K69" s="336" t="str">
        <f>IF($L$12="","",IF($B69="","",INDEX('ENTRADA DE DATOS'!$C$3:$AB$26,MATCH($B69,'ENTRADA DE DATOS'!$C$3:$C$26,0),MATCH(K$14,'ENTRADA DE DATOS'!$C$3:$AB$3,0))))</f>
        <v/>
      </c>
      <c r="L69" s="336" t="str">
        <f>IF($L$12="","",IF($B69="","",INDEX('ENTRADA DE DATOS'!$C$3:$AB$26,MATCH($B69,'ENTRADA DE DATOS'!$C$3:$C$26,0),MATCH(L$14,'ENTRADA DE DATOS'!$C$3:$AB$3,0))))</f>
        <v/>
      </c>
    </row>
    <row r="70" spans="2:12" ht="50.1" customHeight="1" x14ac:dyDescent="0.25">
      <c r="B70" s="403" t="str">
        <f>IF($B$15="","",IF(MAX('ENTRADA DE DATOS'!$C$3:$C$26)&gt;$B69,$B69+1,""))</f>
        <v/>
      </c>
      <c r="C70" s="404" t="str">
        <f>IF($B70="","",INDEX('ENTRADA DE DATOS'!$C$3:$AB$26,MATCH($B70,'ENTRADA DE DATOS'!$C$3:$C$26,0),MATCH(C$14,'ENTRADA DE DATOS'!$C$3:$AB$3,0)))</f>
        <v/>
      </c>
      <c r="D70" s="405" t="str">
        <f>IF($B70="","",INDEX('ENTRADA DE DATOS'!$C$3:$AB$26,MATCH($B70,'ENTRADA DE DATOS'!$C$3:$C$26,0),MATCH(D$14,'ENTRADA DE DATOS'!$C$3:$AB$3,0)))</f>
        <v/>
      </c>
      <c r="E70" s="404" t="str">
        <f>IF($B70="","",INDEX('ENTRADA DE DATOS'!$C$3:$AB$26,MATCH($B70,'ENTRADA DE DATOS'!$C$3:$C$26,0),MATCH(E$14,'ENTRADA DE DATOS'!$C$3:$AB$3,0)))</f>
        <v/>
      </c>
      <c r="F70" s="406" t="str">
        <f>IF($B70="","",INDEX('ENTRADA DE DATOS'!$C$3:$AB$26,MATCH($B70,'ENTRADA DE DATOS'!$C$3:$C$26,0),MATCH(F$14,'ENTRADA DE DATOS'!$C$3:$AB$3,0)))</f>
        <v/>
      </c>
      <c r="G70" s="407" t="str">
        <f>IF($B70="","",INDEX('ENTRADA DE DATOS'!$C$3:$AB$26,MATCH($B70,'ENTRADA DE DATOS'!$C$3:$C$26,0),MATCH(G$14,'ENTRADA DE DATOS'!$C$3:$AB$3,0)))</f>
        <v/>
      </c>
      <c r="H70" s="336" t="str">
        <f>IF($L$12="","",IF($B70="","",INDEX('ENTRADA DE DATOS'!$C$3:$AB$26,MATCH($B70,'ENTRADA DE DATOS'!$C$3:$C$26,0),MATCH(H$14,'ENTRADA DE DATOS'!$C$3:$AB$3,0))))</f>
        <v/>
      </c>
      <c r="I70" s="336" t="str">
        <f>IF($L$12="","",IF($B70="","",INDEX('ENTRADA DE DATOS'!$C$3:$AB$26,MATCH($B70,'ENTRADA DE DATOS'!$C$3:$C$26,0),MATCH(I$14,'ENTRADA DE DATOS'!$C$3:$AB$3,0))))</f>
        <v/>
      </c>
      <c r="J70" s="336" t="str">
        <f>IF($L$12="","",IF($B70="","",INDEX('ENTRADA DE DATOS'!$C$3:$AB$26,MATCH($B70,'ENTRADA DE DATOS'!$C$3:$C$26,0),MATCH(J$14,'ENTRADA DE DATOS'!$C$3:$AB$3,0))))</f>
        <v/>
      </c>
      <c r="K70" s="336" t="str">
        <f>IF($L$12="","",IF($B70="","",INDEX('ENTRADA DE DATOS'!$C$3:$AB$26,MATCH($B70,'ENTRADA DE DATOS'!$C$3:$C$26,0),MATCH(K$14,'ENTRADA DE DATOS'!$C$3:$AB$3,0))))</f>
        <v/>
      </c>
      <c r="L70" s="336" t="str">
        <f>IF($L$12="","",IF($B70="","",INDEX('ENTRADA DE DATOS'!$C$3:$AB$26,MATCH($B70,'ENTRADA DE DATOS'!$C$3:$C$26,0),MATCH(L$14,'ENTRADA DE DATOS'!$C$3:$AB$3,0))))</f>
        <v/>
      </c>
    </row>
    <row r="71" spans="2:12" ht="50.1" customHeight="1" x14ac:dyDescent="0.25">
      <c r="B71" s="403" t="str">
        <f>IF($B$15="","",IF(MAX('ENTRADA DE DATOS'!$C$3:$C$26)&gt;$B70,$B70+1,""))</f>
        <v/>
      </c>
      <c r="C71" s="404" t="str">
        <f>IF($B71="","",INDEX('ENTRADA DE DATOS'!$C$3:$AB$26,MATCH($B71,'ENTRADA DE DATOS'!$C$3:$C$26,0),MATCH(C$14,'ENTRADA DE DATOS'!$C$3:$AB$3,0)))</f>
        <v/>
      </c>
      <c r="D71" s="405" t="str">
        <f>IF($B71="","",INDEX('ENTRADA DE DATOS'!$C$3:$AB$26,MATCH($B71,'ENTRADA DE DATOS'!$C$3:$C$26,0),MATCH(D$14,'ENTRADA DE DATOS'!$C$3:$AB$3,0)))</f>
        <v/>
      </c>
      <c r="E71" s="404" t="str">
        <f>IF($B71="","",INDEX('ENTRADA DE DATOS'!$C$3:$AB$26,MATCH($B71,'ENTRADA DE DATOS'!$C$3:$C$26,0),MATCH(E$14,'ENTRADA DE DATOS'!$C$3:$AB$3,0)))</f>
        <v/>
      </c>
      <c r="F71" s="406" t="str">
        <f>IF($B71="","",INDEX('ENTRADA DE DATOS'!$C$3:$AB$26,MATCH($B71,'ENTRADA DE DATOS'!$C$3:$C$26,0),MATCH(F$14,'ENTRADA DE DATOS'!$C$3:$AB$3,0)))</f>
        <v/>
      </c>
      <c r="G71" s="407" t="str">
        <f>IF($B71="","",INDEX('ENTRADA DE DATOS'!$C$3:$AB$26,MATCH($B71,'ENTRADA DE DATOS'!$C$3:$C$26,0),MATCH(G$14,'ENTRADA DE DATOS'!$C$3:$AB$3,0)))</f>
        <v/>
      </c>
      <c r="H71" s="336" t="str">
        <f>IF($L$12="","",IF($B71="","",INDEX('ENTRADA DE DATOS'!$C$3:$AB$26,MATCH($B71,'ENTRADA DE DATOS'!$C$3:$C$26,0),MATCH(H$14,'ENTRADA DE DATOS'!$C$3:$AB$3,0))))</f>
        <v/>
      </c>
      <c r="I71" s="336" t="str">
        <f>IF($L$12="","",IF($B71="","",INDEX('ENTRADA DE DATOS'!$C$3:$AB$26,MATCH($B71,'ENTRADA DE DATOS'!$C$3:$C$26,0),MATCH(I$14,'ENTRADA DE DATOS'!$C$3:$AB$3,0))))</f>
        <v/>
      </c>
      <c r="J71" s="336" t="str">
        <f>IF($L$12="","",IF($B71="","",INDEX('ENTRADA DE DATOS'!$C$3:$AB$26,MATCH($B71,'ENTRADA DE DATOS'!$C$3:$C$26,0),MATCH(J$14,'ENTRADA DE DATOS'!$C$3:$AB$3,0))))</f>
        <v/>
      </c>
      <c r="K71" s="336" t="str">
        <f>IF($L$12="","",IF($B71="","",INDEX('ENTRADA DE DATOS'!$C$3:$AB$26,MATCH($B71,'ENTRADA DE DATOS'!$C$3:$C$26,0),MATCH(K$14,'ENTRADA DE DATOS'!$C$3:$AB$3,0))))</f>
        <v/>
      </c>
      <c r="L71" s="336" t="str">
        <f>IF($L$12="","",IF($B71="","",INDEX('ENTRADA DE DATOS'!$C$3:$AB$26,MATCH($B71,'ENTRADA DE DATOS'!$C$3:$C$26,0),MATCH(L$14,'ENTRADA DE DATOS'!$C$3:$AB$3,0))))</f>
        <v/>
      </c>
    </row>
    <row r="72" spans="2:12" ht="50.1" customHeight="1" x14ac:dyDescent="0.25">
      <c r="B72" s="403" t="str">
        <f>IF($B$15="","",IF(MAX('ENTRADA DE DATOS'!$C$3:$C$26)&gt;$B71,$B71+1,""))</f>
        <v/>
      </c>
      <c r="C72" s="404" t="str">
        <f>IF($B72="","",INDEX('ENTRADA DE DATOS'!$C$3:$AB$26,MATCH($B72,'ENTRADA DE DATOS'!$C$3:$C$26,0),MATCH(C$14,'ENTRADA DE DATOS'!$C$3:$AB$3,0)))</f>
        <v/>
      </c>
      <c r="D72" s="405" t="str">
        <f>IF($B72="","",INDEX('ENTRADA DE DATOS'!$C$3:$AB$26,MATCH($B72,'ENTRADA DE DATOS'!$C$3:$C$26,0),MATCH(D$14,'ENTRADA DE DATOS'!$C$3:$AB$3,0)))</f>
        <v/>
      </c>
      <c r="E72" s="404" t="str">
        <f>IF($B72="","",INDEX('ENTRADA DE DATOS'!$C$3:$AB$26,MATCH($B72,'ENTRADA DE DATOS'!$C$3:$C$26,0),MATCH(E$14,'ENTRADA DE DATOS'!$C$3:$AB$3,0)))</f>
        <v/>
      </c>
      <c r="F72" s="406" t="str">
        <f>IF($B72="","",INDEX('ENTRADA DE DATOS'!$C$3:$AB$26,MATCH($B72,'ENTRADA DE DATOS'!$C$3:$C$26,0),MATCH(F$14,'ENTRADA DE DATOS'!$C$3:$AB$3,0)))</f>
        <v/>
      </c>
      <c r="G72" s="407" t="str">
        <f>IF($B72="","",INDEX('ENTRADA DE DATOS'!$C$3:$AB$26,MATCH($B72,'ENTRADA DE DATOS'!$C$3:$C$26,0),MATCH(G$14,'ENTRADA DE DATOS'!$C$3:$AB$3,0)))</f>
        <v/>
      </c>
      <c r="H72" s="336" t="str">
        <f>IF($L$12="","",IF($B72="","",INDEX('ENTRADA DE DATOS'!$C$3:$AB$26,MATCH($B72,'ENTRADA DE DATOS'!$C$3:$C$26,0),MATCH(H$14,'ENTRADA DE DATOS'!$C$3:$AB$3,0))))</f>
        <v/>
      </c>
      <c r="I72" s="336" t="str">
        <f>IF($L$12="","",IF($B72="","",INDEX('ENTRADA DE DATOS'!$C$3:$AB$26,MATCH($B72,'ENTRADA DE DATOS'!$C$3:$C$26,0),MATCH(I$14,'ENTRADA DE DATOS'!$C$3:$AB$3,0))))</f>
        <v/>
      </c>
      <c r="J72" s="336" t="str">
        <f>IF($L$12="","",IF($B72="","",INDEX('ENTRADA DE DATOS'!$C$3:$AB$26,MATCH($B72,'ENTRADA DE DATOS'!$C$3:$C$26,0),MATCH(J$14,'ENTRADA DE DATOS'!$C$3:$AB$3,0))))</f>
        <v/>
      </c>
      <c r="K72" s="336" t="str">
        <f>IF($L$12="","",IF($B72="","",INDEX('ENTRADA DE DATOS'!$C$3:$AB$26,MATCH($B72,'ENTRADA DE DATOS'!$C$3:$C$26,0),MATCH(K$14,'ENTRADA DE DATOS'!$C$3:$AB$3,0))))</f>
        <v/>
      </c>
      <c r="L72" s="336" t="str">
        <f>IF($L$12="","",IF($B72="","",INDEX('ENTRADA DE DATOS'!$C$3:$AB$26,MATCH($B72,'ENTRADA DE DATOS'!$C$3:$C$26,0),MATCH(L$14,'ENTRADA DE DATOS'!$C$3:$AB$3,0))))</f>
        <v/>
      </c>
    </row>
    <row r="73" spans="2:12" ht="50.1" customHeight="1" x14ac:dyDescent="0.25">
      <c r="B73" s="403" t="str">
        <f>IF($B$15="","",IF(MAX('ENTRADA DE DATOS'!$C$3:$C$26)&gt;$B72,$B72+1,""))</f>
        <v/>
      </c>
      <c r="C73" s="404" t="str">
        <f>IF($B73="","",INDEX('ENTRADA DE DATOS'!$C$3:$AB$26,MATCH($B73,'ENTRADA DE DATOS'!$C$3:$C$26,0),MATCH(C$14,'ENTRADA DE DATOS'!$C$3:$AB$3,0)))</f>
        <v/>
      </c>
      <c r="D73" s="405" t="str">
        <f>IF($B73="","",INDEX('ENTRADA DE DATOS'!$C$3:$AB$26,MATCH($B73,'ENTRADA DE DATOS'!$C$3:$C$26,0),MATCH(D$14,'ENTRADA DE DATOS'!$C$3:$AB$3,0)))</f>
        <v/>
      </c>
      <c r="E73" s="404" t="str">
        <f>IF($B73="","",INDEX('ENTRADA DE DATOS'!$C$3:$AB$26,MATCH($B73,'ENTRADA DE DATOS'!$C$3:$C$26,0),MATCH(E$14,'ENTRADA DE DATOS'!$C$3:$AB$3,0)))</f>
        <v/>
      </c>
      <c r="F73" s="406" t="str">
        <f>IF($B73="","",INDEX('ENTRADA DE DATOS'!$C$3:$AB$26,MATCH($B73,'ENTRADA DE DATOS'!$C$3:$C$26,0),MATCH(F$14,'ENTRADA DE DATOS'!$C$3:$AB$3,0)))</f>
        <v/>
      </c>
      <c r="G73" s="407" t="str">
        <f>IF($B73="","",INDEX('ENTRADA DE DATOS'!$C$3:$AB$26,MATCH($B73,'ENTRADA DE DATOS'!$C$3:$C$26,0),MATCH(G$14,'ENTRADA DE DATOS'!$C$3:$AB$3,0)))</f>
        <v/>
      </c>
      <c r="H73" s="336" t="str">
        <f>IF($L$12="","",IF($B73="","",INDEX('ENTRADA DE DATOS'!$C$3:$AB$26,MATCH($B73,'ENTRADA DE DATOS'!$C$3:$C$26,0),MATCH(H$14,'ENTRADA DE DATOS'!$C$3:$AB$3,0))))</f>
        <v/>
      </c>
      <c r="I73" s="336" t="str">
        <f>IF($L$12="","",IF($B73="","",INDEX('ENTRADA DE DATOS'!$C$3:$AB$26,MATCH($B73,'ENTRADA DE DATOS'!$C$3:$C$26,0),MATCH(I$14,'ENTRADA DE DATOS'!$C$3:$AB$3,0))))</f>
        <v/>
      </c>
      <c r="J73" s="336" t="str">
        <f>IF($L$12="","",IF($B73="","",INDEX('ENTRADA DE DATOS'!$C$3:$AB$26,MATCH($B73,'ENTRADA DE DATOS'!$C$3:$C$26,0),MATCH(J$14,'ENTRADA DE DATOS'!$C$3:$AB$3,0))))</f>
        <v/>
      </c>
      <c r="K73" s="336" t="str">
        <f>IF($L$12="","",IF($B73="","",INDEX('ENTRADA DE DATOS'!$C$3:$AB$26,MATCH($B73,'ENTRADA DE DATOS'!$C$3:$C$26,0),MATCH(K$14,'ENTRADA DE DATOS'!$C$3:$AB$3,0))))</f>
        <v/>
      </c>
      <c r="L73" s="336" t="str">
        <f>IF($L$12="","",IF($B73="","",INDEX('ENTRADA DE DATOS'!$C$3:$AB$26,MATCH($B73,'ENTRADA DE DATOS'!$C$3:$C$26,0),MATCH(L$14,'ENTRADA DE DATOS'!$C$3:$AB$3,0))))</f>
        <v/>
      </c>
    </row>
    <row r="74" spans="2:12" ht="50.1" customHeight="1" x14ac:dyDescent="0.25">
      <c r="B74" s="403" t="str">
        <f>IF($B$15="","",IF(MAX('ENTRADA DE DATOS'!$C$3:$C$26)&gt;$B73,$B73+1,""))</f>
        <v/>
      </c>
      <c r="C74" s="404" t="str">
        <f>IF($B74="","",INDEX('ENTRADA DE DATOS'!$C$3:$AB$26,MATCH($B74,'ENTRADA DE DATOS'!$C$3:$C$26,0),MATCH(C$14,'ENTRADA DE DATOS'!$C$3:$AB$3,0)))</f>
        <v/>
      </c>
      <c r="D74" s="405" t="str">
        <f>IF($B74="","",INDEX('ENTRADA DE DATOS'!$C$3:$AB$26,MATCH($B74,'ENTRADA DE DATOS'!$C$3:$C$26,0),MATCH(D$14,'ENTRADA DE DATOS'!$C$3:$AB$3,0)))</f>
        <v/>
      </c>
      <c r="E74" s="404" t="str">
        <f>IF($B74="","",INDEX('ENTRADA DE DATOS'!$C$3:$AB$26,MATCH($B74,'ENTRADA DE DATOS'!$C$3:$C$26,0),MATCH(E$14,'ENTRADA DE DATOS'!$C$3:$AB$3,0)))</f>
        <v/>
      </c>
      <c r="F74" s="406" t="str">
        <f>IF($B74="","",INDEX('ENTRADA DE DATOS'!$C$3:$AB$26,MATCH($B74,'ENTRADA DE DATOS'!$C$3:$C$26,0),MATCH(F$14,'ENTRADA DE DATOS'!$C$3:$AB$3,0)))</f>
        <v/>
      </c>
      <c r="G74" s="407" t="str">
        <f>IF($B74="","",INDEX('ENTRADA DE DATOS'!$C$3:$AB$26,MATCH($B74,'ENTRADA DE DATOS'!$C$3:$C$26,0),MATCH(G$14,'ENTRADA DE DATOS'!$C$3:$AB$3,0)))</f>
        <v/>
      </c>
      <c r="H74" s="336" t="str">
        <f>IF($L$12="","",IF($B74="","",INDEX('ENTRADA DE DATOS'!$C$3:$AB$26,MATCH($B74,'ENTRADA DE DATOS'!$C$3:$C$26,0),MATCH(H$14,'ENTRADA DE DATOS'!$C$3:$AB$3,0))))</f>
        <v/>
      </c>
      <c r="I74" s="336" t="str">
        <f>IF($L$12="","",IF($B74="","",INDEX('ENTRADA DE DATOS'!$C$3:$AB$26,MATCH($B74,'ENTRADA DE DATOS'!$C$3:$C$26,0),MATCH(I$14,'ENTRADA DE DATOS'!$C$3:$AB$3,0))))</f>
        <v/>
      </c>
      <c r="J74" s="336" t="str">
        <f>IF($L$12="","",IF($B74="","",INDEX('ENTRADA DE DATOS'!$C$3:$AB$26,MATCH($B74,'ENTRADA DE DATOS'!$C$3:$C$26,0),MATCH(J$14,'ENTRADA DE DATOS'!$C$3:$AB$3,0))))</f>
        <v/>
      </c>
      <c r="K74" s="336" t="str">
        <f>IF($L$12="","",IF($B74="","",INDEX('ENTRADA DE DATOS'!$C$3:$AB$26,MATCH($B74,'ENTRADA DE DATOS'!$C$3:$C$26,0),MATCH(K$14,'ENTRADA DE DATOS'!$C$3:$AB$3,0))))</f>
        <v/>
      </c>
      <c r="L74" s="336" t="str">
        <f>IF($L$12="","",IF($B74="","",INDEX('ENTRADA DE DATOS'!$C$3:$AB$26,MATCH($B74,'ENTRADA DE DATOS'!$C$3:$C$26,0),MATCH(L$14,'ENTRADA DE DATOS'!$C$3:$AB$3,0))))</f>
        <v/>
      </c>
    </row>
    <row r="75" spans="2:12" ht="50.1" customHeight="1" x14ac:dyDescent="0.25">
      <c r="B75" s="403" t="str">
        <f>IF($B$15="","",IF(MAX('ENTRADA DE DATOS'!$C$3:$C$26)&gt;$B74,$B74+1,""))</f>
        <v/>
      </c>
      <c r="C75" s="404" t="str">
        <f>IF($B75="","",INDEX('ENTRADA DE DATOS'!$C$3:$AB$26,MATCH($B75,'ENTRADA DE DATOS'!$C$3:$C$26,0),MATCH(C$14,'ENTRADA DE DATOS'!$C$3:$AB$3,0)))</f>
        <v/>
      </c>
      <c r="D75" s="405" t="str">
        <f>IF($B75="","",INDEX('ENTRADA DE DATOS'!$C$3:$AB$26,MATCH($B75,'ENTRADA DE DATOS'!$C$3:$C$26,0),MATCH(D$14,'ENTRADA DE DATOS'!$C$3:$AB$3,0)))</f>
        <v/>
      </c>
      <c r="E75" s="404" t="str">
        <f>IF($B75="","",INDEX('ENTRADA DE DATOS'!$C$3:$AB$26,MATCH($B75,'ENTRADA DE DATOS'!$C$3:$C$26,0),MATCH(E$14,'ENTRADA DE DATOS'!$C$3:$AB$3,0)))</f>
        <v/>
      </c>
      <c r="F75" s="406" t="str">
        <f>IF($B75="","",INDEX('ENTRADA DE DATOS'!$C$3:$AB$26,MATCH($B75,'ENTRADA DE DATOS'!$C$3:$C$26,0),MATCH(F$14,'ENTRADA DE DATOS'!$C$3:$AB$3,0)))</f>
        <v/>
      </c>
      <c r="G75" s="407" t="str">
        <f>IF($B75="","",INDEX('ENTRADA DE DATOS'!$C$3:$AB$26,MATCH($B75,'ENTRADA DE DATOS'!$C$3:$C$26,0),MATCH(G$14,'ENTRADA DE DATOS'!$C$3:$AB$3,0)))</f>
        <v/>
      </c>
      <c r="H75" s="336" t="str">
        <f>IF($L$12="","",IF($B75="","",INDEX('ENTRADA DE DATOS'!$C$3:$AB$26,MATCH($B75,'ENTRADA DE DATOS'!$C$3:$C$26,0),MATCH(H$14,'ENTRADA DE DATOS'!$C$3:$AB$3,0))))</f>
        <v/>
      </c>
      <c r="I75" s="336" t="str">
        <f>IF($L$12="","",IF($B75="","",INDEX('ENTRADA DE DATOS'!$C$3:$AB$26,MATCH($B75,'ENTRADA DE DATOS'!$C$3:$C$26,0),MATCH(I$14,'ENTRADA DE DATOS'!$C$3:$AB$3,0))))</f>
        <v/>
      </c>
      <c r="J75" s="336" t="str">
        <f>IF($L$12="","",IF($B75="","",INDEX('ENTRADA DE DATOS'!$C$3:$AB$26,MATCH($B75,'ENTRADA DE DATOS'!$C$3:$C$26,0),MATCH(J$14,'ENTRADA DE DATOS'!$C$3:$AB$3,0))))</f>
        <v/>
      </c>
      <c r="K75" s="336" t="str">
        <f>IF($L$12="","",IF($B75="","",INDEX('ENTRADA DE DATOS'!$C$3:$AB$26,MATCH($B75,'ENTRADA DE DATOS'!$C$3:$C$26,0),MATCH(K$14,'ENTRADA DE DATOS'!$C$3:$AB$3,0))))</f>
        <v/>
      </c>
      <c r="L75" s="336" t="str">
        <f>IF($L$12="","",IF($B75="","",INDEX('ENTRADA DE DATOS'!$C$3:$AB$26,MATCH($B75,'ENTRADA DE DATOS'!$C$3:$C$26,0),MATCH(L$14,'ENTRADA DE DATOS'!$C$3:$AB$3,0))))</f>
        <v/>
      </c>
    </row>
    <row r="76" spans="2:12" ht="50.1" customHeight="1" x14ac:dyDescent="0.25">
      <c r="B76" s="403" t="str">
        <f>IF($B$15="","",IF(MAX('ENTRADA DE DATOS'!$C$3:$C$26)&gt;$B75,$B75+1,""))</f>
        <v/>
      </c>
      <c r="C76" s="404" t="str">
        <f>IF($B76="","",INDEX('ENTRADA DE DATOS'!$C$3:$AB$26,MATCH($B76,'ENTRADA DE DATOS'!$C$3:$C$26,0),MATCH(C$14,'ENTRADA DE DATOS'!$C$3:$AB$3,0)))</f>
        <v/>
      </c>
      <c r="D76" s="405" t="str">
        <f>IF($B76="","",INDEX('ENTRADA DE DATOS'!$C$3:$AB$26,MATCH($B76,'ENTRADA DE DATOS'!$C$3:$C$26,0),MATCH(D$14,'ENTRADA DE DATOS'!$C$3:$AB$3,0)))</f>
        <v/>
      </c>
      <c r="E76" s="404" t="str">
        <f>IF($B76="","",INDEX('ENTRADA DE DATOS'!$C$3:$AB$26,MATCH($B76,'ENTRADA DE DATOS'!$C$3:$C$26,0),MATCH(E$14,'ENTRADA DE DATOS'!$C$3:$AB$3,0)))</f>
        <v/>
      </c>
      <c r="F76" s="406" t="str">
        <f>IF($B76="","",INDEX('ENTRADA DE DATOS'!$C$3:$AB$26,MATCH($B76,'ENTRADA DE DATOS'!$C$3:$C$26,0),MATCH(F$14,'ENTRADA DE DATOS'!$C$3:$AB$3,0)))</f>
        <v/>
      </c>
      <c r="G76" s="407" t="str">
        <f>IF($B76="","",INDEX('ENTRADA DE DATOS'!$C$3:$AB$26,MATCH($B76,'ENTRADA DE DATOS'!$C$3:$C$26,0),MATCH(G$14,'ENTRADA DE DATOS'!$C$3:$AB$3,0)))</f>
        <v/>
      </c>
      <c r="H76" s="336" t="str">
        <f>IF($L$12="","",IF($B76="","",INDEX('ENTRADA DE DATOS'!$C$3:$AB$26,MATCH($B76,'ENTRADA DE DATOS'!$C$3:$C$26,0),MATCH(H$14,'ENTRADA DE DATOS'!$C$3:$AB$3,0))))</f>
        <v/>
      </c>
      <c r="I76" s="336" t="str">
        <f>IF($L$12="","",IF($B76="","",INDEX('ENTRADA DE DATOS'!$C$3:$AB$26,MATCH($B76,'ENTRADA DE DATOS'!$C$3:$C$26,0),MATCH(I$14,'ENTRADA DE DATOS'!$C$3:$AB$3,0))))</f>
        <v/>
      </c>
      <c r="J76" s="336" t="str">
        <f>IF($L$12="","",IF($B76="","",INDEX('ENTRADA DE DATOS'!$C$3:$AB$26,MATCH($B76,'ENTRADA DE DATOS'!$C$3:$C$26,0),MATCH(J$14,'ENTRADA DE DATOS'!$C$3:$AB$3,0))))</f>
        <v/>
      </c>
      <c r="K76" s="336" t="str">
        <f>IF($L$12="","",IF($B76="","",INDEX('ENTRADA DE DATOS'!$C$3:$AB$26,MATCH($B76,'ENTRADA DE DATOS'!$C$3:$C$26,0),MATCH(K$14,'ENTRADA DE DATOS'!$C$3:$AB$3,0))))</f>
        <v/>
      </c>
      <c r="L76" s="336" t="str">
        <f>IF($L$12="","",IF($B76="","",INDEX('ENTRADA DE DATOS'!$C$3:$AB$26,MATCH($B76,'ENTRADA DE DATOS'!$C$3:$C$26,0),MATCH(L$14,'ENTRADA DE DATOS'!$C$3:$AB$3,0))))</f>
        <v/>
      </c>
    </row>
    <row r="77" spans="2:12" ht="50.1" customHeight="1" x14ac:dyDescent="0.25">
      <c r="B77" s="403" t="str">
        <f>IF($B$15="","",IF(MAX('ENTRADA DE DATOS'!$C$3:$C$26)&gt;$B76,$B76+1,""))</f>
        <v/>
      </c>
      <c r="C77" s="404" t="str">
        <f>IF($B77="","",INDEX('ENTRADA DE DATOS'!$C$3:$AB$26,MATCH($B77,'ENTRADA DE DATOS'!$C$3:$C$26,0),MATCH(C$14,'ENTRADA DE DATOS'!$C$3:$AB$3,0)))</f>
        <v/>
      </c>
      <c r="D77" s="405" t="str">
        <f>IF($B77="","",INDEX('ENTRADA DE DATOS'!$C$3:$AB$26,MATCH($B77,'ENTRADA DE DATOS'!$C$3:$C$26,0),MATCH(D$14,'ENTRADA DE DATOS'!$C$3:$AB$3,0)))</f>
        <v/>
      </c>
      <c r="E77" s="404" t="str">
        <f>IF($B77="","",INDEX('ENTRADA DE DATOS'!$C$3:$AB$26,MATCH($B77,'ENTRADA DE DATOS'!$C$3:$C$26,0),MATCH(E$14,'ENTRADA DE DATOS'!$C$3:$AB$3,0)))</f>
        <v/>
      </c>
      <c r="F77" s="406" t="str">
        <f>IF($B77="","",INDEX('ENTRADA DE DATOS'!$C$3:$AB$26,MATCH($B77,'ENTRADA DE DATOS'!$C$3:$C$26,0),MATCH(F$14,'ENTRADA DE DATOS'!$C$3:$AB$3,0)))</f>
        <v/>
      </c>
      <c r="G77" s="407" t="str">
        <f>IF($B77="","",INDEX('ENTRADA DE DATOS'!$C$3:$AB$26,MATCH($B77,'ENTRADA DE DATOS'!$C$3:$C$26,0),MATCH(G$14,'ENTRADA DE DATOS'!$C$3:$AB$3,0)))</f>
        <v/>
      </c>
      <c r="H77" s="336" t="str">
        <f>IF($L$12="","",IF($B77="","",INDEX('ENTRADA DE DATOS'!$C$3:$AB$26,MATCH($B77,'ENTRADA DE DATOS'!$C$3:$C$26,0),MATCH(H$14,'ENTRADA DE DATOS'!$C$3:$AB$3,0))))</f>
        <v/>
      </c>
      <c r="I77" s="336" t="str">
        <f>IF($L$12="","",IF($B77="","",INDEX('ENTRADA DE DATOS'!$C$3:$AB$26,MATCH($B77,'ENTRADA DE DATOS'!$C$3:$C$26,0),MATCH(I$14,'ENTRADA DE DATOS'!$C$3:$AB$3,0))))</f>
        <v/>
      </c>
      <c r="J77" s="336" t="str">
        <f>IF($L$12="","",IF($B77="","",INDEX('ENTRADA DE DATOS'!$C$3:$AB$26,MATCH($B77,'ENTRADA DE DATOS'!$C$3:$C$26,0),MATCH(J$14,'ENTRADA DE DATOS'!$C$3:$AB$3,0))))</f>
        <v/>
      </c>
      <c r="K77" s="336" t="str">
        <f>IF($L$12="","",IF($B77="","",INDEX('ENTRADA DE DATOS'!$C$3:$AB$26,MATCH($B77,'ENTRADA DE DATOS'!$C$3:$C$26,0),MATCH(K$14,'ENTRADA DE DATOS'!$C$3:$AB$3,0))))</f>
        <v/>
      </c>
      <c r="L77" s="336" t="str">
        <f>IF($L$12="","",IF($B77="","",INDEX('ENTRADA DE DATOS'!$C$3:$AB$26,MATCH($B77,'ENTRADA DE DATOS'!$C$3:$C$26,0),MATCH(L$14,'ENTRADA DE DATOS'!$C$3:$AB$3,0))))</f>
        <v/>
      </c>
    </row>
    <row r="78" spans="2:12" ht="50.1" customHeight="1" x14ac:dyDescent="0.25">
      <c r="B78" s="403" t="str">
        <f>IF($B$15="","",IF(MAX('ENTRADA DE DATOS'!$C$3:$C$26)&gt;$B77,$B77+1,""))</f>
        <v/>
      </c>
      <c r="C78" s="404" t="str">
        <f>IF($B78="","",INDEX('ENTRADA DE DATOS'!$C$3:$AB$26,MATCH($B78,'ENTRADA DE DATOS'!$C$3:$C$26,0),MATCH(C$14,'ENTRADA DE DATOS'!$C$3:$AB$3,0)))</f>
        <v/>
      </c>
      <c r="D78" s="405" t="str">
        <f>IF($B78="","",INDEX('ENTRADA DE DATOS'!$C$3:$AB$26,MATCH($B78,'ENTRADA DE DATOS'!$C$3:$C$26,0),MATCH(D$14,'ENTRADA DE DATOS'!$C$3:$AB$3,0)))</f>
        <v/>
      </c>
      <c r="E78" s="404" t="str">
        <f>IF($B78="","",INDEX('ENTRADA DE DATOS'!$C$3:$AB$26,MATCH($B78,'ENTRADA DE DATOS'!$C$3:$C$26,0),MATCH(E$14,'ENTRADA DE DATOS'!$C$3:$AB$3,0)))</f>
        <v/>
      </c>
      <c r="F78" s="406" t="str">
        <f>IF($B78="","",INDEX('ENTRADA DE DATOS'!$C$3:$AB$26,MATCH($B78,'ENTRADA DE DATOS'!$C$3:$C$26,0),MATCH(F$14,'ENTRADA DE DATOS'!$C$3:$AB$3,0)))</f>
        <v/>
      </c>
      <c r="G78" s="407" t="str">
        <f>IF($B78="","",INDEX('ENTRADA DE DATOS'!$C$3:$AB$26,MATCH($B78,'ENTRADA DE DATOS'!$C$3:$C$26,0),MATCH(G$14,'ENTRADA DE DATOS'!$C$3:$AB$3,0)))</f>
        <v/>
      </c>
      <c r="H78" s="336" t="str">
        <f>IF($L$12="","",IF($B78="","",INDEX('ENTRADA DE DATOS'!$C$3:$AB$26,MATCH($B78,'ENTRADA DE DATOS'!$C$3:$C$26,0),MATCH(H$14,'ENTRADA DE DATOS'!$C$3:$AB$3,0))))</f>
        <v/>
      </c>
      <c r="I78" s="336" t="str">
        <f>IF($L$12="","",IF($B78="","",INDEX('ENTRADA DE DATOS'!$C$3:$AB$26,MATCH($B78,'ENTRADA DE DATOS'!$C$3:$C$26,0),MATCH(I$14,'ENTRADA DE DATOS'!$C$3:$AB$3,0))))</f>
        <v/>
      </c>
      <c r="J78" s="336" t="str">
        <f>IF($L$12="","",IF($B78="","",INDEX('ENTRADA DE DATOS'!$C$3:$AB$26,MATCH($B78,'ENTRADA DE DATOS'!$C$3:$C$26,0),MATCH(J$14,'ENTRADA DE DATOS'!$C$3:$AB$3,0))))</f>
        <v/>
      </c>
      <c r="K78" s="336" t="str">
        <f>IF($L$12="","",IF($B78="","",INDEX('ENTRADA DE DATOS'!$C$3:$AB$26,MATCH($B78,'ENTRADA DE DATOS'!$C$3:$C$26,0),MATCH(K$14,'ENTRADA DE DATOS'!$C$3:$AB$3,0))))</f>
        <v/>
      </c>
      <c r="L78" s="336" t="str">
        <f>IF($L$12="","",IF($B78="","",INDEX('ENTRADA DE DATOS'!$C$3:$AB$26,MATCH($B78,'ENTRADA DE DATOS'!$C$3:$C$26,0),MATCH(L$14,'ENTRADA DE DATOS'!$C$3:$AB$3,0))))</f>
        <v/>
      </c>
    </row>
    <row r="79" spans="2:12" ht="50.1" customHeight="1" x14ac:dyDescent="0.25">
      <c r="B79" s="403" t="str">
        <f>IF($B$15="","",IF(MAX('ENTRADA DE DATOS'!$C$3:$C$26)&gt;$B78,$B78+1,""))</f>
        <v/>
      </c>
      <c r="C79" s="404" t="str">
        <f>IF($B79="","",INDEX('ENTRADA DE DATOS'!$C$3:$AB$26,MATCH($B79,'ENTRADA DE DATOS'!$C$3:$C$26,0),MATCH(C$14,'ENTRADA DE DATOS'!$C$3:$AB$3,0)))</f>
        <v/>
      </c>
      <c r="D79" s="405" t="str">
        <f>IF($B79="","",INDEX('ENTRADA DE DATOS'!$C$3:$AB$26,MATCH($B79,'ENTRADA DE DATOS'!$C$3:$C$26,0),MATCH(D$14,'ENTRADA DE DATOS'!$C$3:$AB$3,0)))</f>
        <v/>
      </c>
      <c r="E79" s="404" t="str">
        <f>IF($B79="","",INDEX('ENTRADA DE DATOS'!$C$3:$AB$26,MATCH($B79,'ENTRADA DE DATOS'!$C$3:$C$26,0),MATCH(E$14,'ENTRADA DE DATOS'!$C$3:$AB$3,0)))</f>
        <v/>
      </c>
      <c r="F79" s="406" t="str">
        <f>IF($B79="","",INDEX('ENTRADA DE DATOS'!$C$3:$AB$26,MATCH($B79,'ENTRADA DE DATOS'!$C$3:$C$26,0),MATCH(F$14,'ENTRADA DE DATOS'!$C$3:$AB$3,0)))</f>
        <v/>
      </c>
      <c r="G79" s="407" t="str">
        <f>IF($B79="","",INDEX('ENTRADA DE DATOS'!$C$3:$AB$26,MATCH($B79,'ENTRADA DE DATOS'!$C$3:$C$26,0),MATCH(G$14,'ENTRADA DE DATOS'!$C$3:$AB$3,0)))</f>
        <v/>
      </c>
      <c r="H79" s="336" t="str">
        <f>IF($L$12="","",IF($B79="","",INDEX('ENTRADA DE DATOS'!$C$3:$AB$26,MATCH($B79,'ENTRADA DE DATOS'!$C$3:$C$26,0),MATCH(H$14,'ENTRADA DE DATOS'!$C$3:$AB$3,0))))</f>
        <v/>
      </c>
      <c r="I79" s="336" t="str">
        <f>IF($L$12="","",IF($B79="","",INDEX('ENTRADA DE DATOS'!$C$3:$AB$26,MATCH($B79,'ENTRADA DE DATOS'!$C$3:$C$26,0),MATCH(I$14,'ENTRADA DE DATOS'!$C$3:$AB$3,0))))</f>
        <v/>
      </c>
      <c r="J79" s="336" t="str">
        <f>IF($L$12="","",IF($B79="","",INDEX('ENTRADA DE DATOS'!$C$3:$AB$26,MATCH($B79,'ENTRADA DE DATOS'!$C$3:$C$26,0),MATCH(J$14,'ENTRADA DE DATOS'!$C$3:$AB$3,0))))</f>
        <v/>
      </c>
      <c r="K79" s="336" t="str">
        <f>IF($L$12="","",IF($B79="","",INDEX('ENTRADA DE DATOS'!$C$3:$AB$26,MATCH($B79,'ENTRADA DE DATOS'!$C$3:$C$26,0),MATCH(K$14,'ENTRADA DE DATOS'!$C$3:$AB$3,0))))</f>
        <v/>
      </c>
      <c r="L79" s="336" t="str">
        <f>IF($L$12="","",IF($B79="","",INDEX('ENTRADA DE DATOS'!$C$3:$AB$26,MATCH($B79,'ENTRADA DE DATOS'!$C$3:$C$26,0),MATCH(L$14,'ENTRADA DE DATOS'!$C$3:$AB$3,0))))</f>
        <v/>
      </c>
    </row>
    <row r="80" spans="2:12" ht="50.1" customHeight="1" x14ac:dyDescent="0.25">
      <c r="B80" s="403" t="str">
        <f>IF($B$15="","",IF(MAX('ENTRADA DE DATOS'!$C$3:$C$26)&gt;$B79,$B79+1,""))</f>
        <v/>
      </c>
      <c r="C80" s="404" t="str">
        <f>IF($B80="","",INDEX('ENTRADA DE DATOS'!$C$3:$AB$26,MATCH($B80,'ENTRADA DE DATOS'!$C$3:$C$26,0),MATCH(C$14,'ENTRADA DE DATOS'!$C$3:$AB$3,0)))</f>
        <v/>
      </c>
      <c r="D80" s="405" t="str">
        <f>IF($B80="","",INDEX('ENTRADA DE DATOS'!$C$3:$AB$26,MATCH($B80,'ENTRADA DE DATOS'!$C$3:$C$26,0),MATCH(D$14,'ENTRADA DE DATOS'!$C$3:$AB$3,0)))</f>
        <v/>
      </c>
      <c r="E80" s="404" t="str">
        <f>IF($B80="","",INDEX('ENTRADA DE DATOS'!$C$3:$AB$26,MATCH($B80,'ENTRADA DE DATOS'!$C$3:$C$26,0),MATCH(E$14,'ENTRADA DE DATOS'!$C$3:$AB$3,0)))</f>
        <v/>
      </c>
      <c r="F80" s="406" t="str">
        <f>IF($B80="","",INDEX('ENTRADA DE DATOS'!$C$3:$AB$26,MATCH($B80,'ENTRADA DE DATOS'!$C$3:$C$26,0),MATCH(F$14,'ENTRADA DE DATOS'!$C$3:$AB$3,0)))</f>
        <v/>
      </c>
      <c r="G80" s="407" t="str">
        <f>IF($B80="","",INDEX('ENTRADA DE DATOS'!$C$3:$AB$26,MATCH($B80,'ENTRADA DE DATOS'!$C$3:$C$26,0),MATCH(G$14,'ENTRADA DE DATOS'!$C$3:$AB$3,0)))</f>
        <v/>
      </c>
      <c r="H80" s="336" t="str">
        <f>IF($L$12="","",IF($B80="","",INDEX('ENTRADA DE DATOS'!$C$3:$AB$26,MATCH($B80,'ENTRADA DE DATOS'!$C$3:$C$26,0),MATCH(H$14,'ENTRADA DE DATOS'!$C$3:$AB$3,0))))</f>
        <v/>
      </c>
      <c r="I80" s="336" t="str">
        <f>IF($L$12="","",IF($B80="","",INDEX('ENTRADA DE DATOS'!$C$3:$AB$26,MATCH($B80,'ENTRADA DE DATOS'!$C$3:$C$26,0),MATCH(I$14,'ENTRADA DE DATOS'!$C$3:$AB$3,0))))</f>
        <v/>
      </c>
      <c r="J80" s="336" t="str">
        <f>IF($L$12="","",IF($B80="","",INDEX('ENTRADA DE DATOS'!$C$3:$AB$26,MATCH($B80,'ENTRADA DE DATOS'!$C$3:$C$26,0),MATCH(J$14,'ENTRADA DE DATOS'!$C$3:$AB$3,0))))</f>
        <v/>
      </c>
      <c r="K80" s="336" t="str">
        <f>IF($L$12="","",IF($B80="","",INDEX('ENTRADA DE DATOS'!$C$3:$AB$26,MATCH($B80,'ENTRADA DE DATOS'!$C$3:$C$26,0),MATCH(K$14,'ENTRADA DE DATOS'!$C$3:$AB$3,0))))</f>
        <v/>
      </c>
      <c r="L80" s="336" t="str">
        <f>IF($L$12="","",IF($B80="","",INDEX('ENTRADA DE DATOS'!$C$3:$AB$26,MATCH($B80,'ENTRADA DE DATOS'!$C$3:$C$26,0),MATCH(L$14,'ENTRADA DE DATOS'!$C$3:$AB$3,0))))</f>
        <v/>
      </c>
    </row>
    <row r="81" spans="2:12" ht="50.1" customHeight="1" x14ac:dyDescent="0.25">
      <c r="B81" s="403" t="str">
        <f>IF($B$15="","",IF(MAX('ENTRADA DE DATOS'!$C$3:$C$26)&gt;$B80,$B80+1,""))</f>
        <v/>
      </c>
      <c r="C81" s="404" t="str">
        <f>IF($B81="","",INDEX('ENTRADA DE DATOS'!$C$3:$AB$26,MATCH($B81,'ENTRADA DE DATOS'!$C$3:$C$26,0),MATCH(C$14,'ENTRADA DE DATOS'!$C$3:$AB$3,0)))</f>
        <v/>
      </c>
      <c r="D81" s="405" t="str">
        <f>IF($B81="","",INDEX('ENTRADA DE DATOS'!$C$3:$AB$26,MATCH($B81,'ENTRADA DE DATOS'!$C$3:$C$26,0),MATCH(D$14,'ENTRADA DE DATOS'!$C$3:$AB$3,0)))</f>
        <v/>
      </c>
      <c r="E81" s="404" t="str">
        <f>IF($B81="","",INDEX('ENTRADA DE DATOS'!$C$3:$AB$26,MATCH($B81,'ENTRADA DE DATOS'!$C$3:$C$26,0),MATCH(E$14,'ENTRADA DE DATOS'!$C$3:$AB$3,0)))</f>
        <v/>
      </c>
      <c r="F81" s="406" t="str">
        <f>IF($B81="","",INDEX('ENTRADA DE DATOS'!$C$3:$AB$26,MATCH($B81,'ENTRADA DE DATOS'!$C$3:$C$26,0),MATCH(F$14,'ENTRADA DE DATOS'!$C$3:$AB$3,0)))</f>
        <v/>
      </c>
      <c r="G81" s="407" t="str">
        <f>IF($B81="","",INDEX('ENTRADA DE DATOS'!$C$3:$AB$26,MATCH($B81,'ENTRADA DE DATOS'!$C$3:$C$26,0),MATCH(G$14,'ENTRADA DE DATOS'!$C$3:$AB$3,0)))</f>
        <v/>
      </c>
      <c r="H81" s="336" t="str">
        <f>IF($L$12="","",IF($B81="","",INDEX('ENTRADA DE DATOS'!$C$3:$AB$26,MATCH($B81,'ENTRADA DE DATOS'!$C$3:$C$26,0),MATCH(H$14,'ENTRADA DE DATOS'!$C$3:$AB$3,0))))</f>
        <v/>
      </c>
      <c r="I81" s="336" t="str">
        <f>IF($L$12="","",IF($B81="","",INDEX('ENTRADA DE DATOS'!$C$3:$AB$26,MATCH($B81,'ENTRADA DE DATOS'!$C$3:$C$26,0),MATCH(I$14,'ENTRADA DE DATOS'!$C$3:$AB$3,0))))</f>
        <v/>
      </c>
      <c r="J81" s="336" t="str">
        <f>IF($L$12="","",IF($B81="","",INDEX('ENTRADA DE DATOS'!$C$3:$AB$26,MATCH($B81,'ENTRADA DE DATOS'!$C$3:$C$26,0),MATCH(J$14,'ENTRADA DE DATOS'!$C$3:$AB$3,0))))</f>
        <v/>
      </c>
      <c r="K81" s="336" t="str">
        <f>IF($L$12="","",IF($B81="","",INDEX('ENTRADA DE DATOS'!$C$3:$AB$26,MATCH($B81,'ENTRADA DE DATOS'!$C$3:$C$26,0),MATCH(K$14,'ENTRADA DE DATOS'!$C$3:$AB$3,0))))</f>
        <v/>
      </c>
      <c r="L81" s="336" t="str">
        <f>IF($L$12="","",IF($B81="","",INDEX('ENTRADA DE DATOS'!$C$3:$AB$26,MATCH($B81,'ENTRADA DE DATOS'!$C$3:$C$26,0),MATCH(L$14,'ENTRADA DE DATOS'!$C$3:$AB$3,0))))</f>
        <v/>
      </c>
    </row>
    <row r="82" spans="2:12" ht="50.1" customHeight="1" x14ac:dyDescent="0.25">
      <c r="B82" s="403" t="str">
        <f>IF($B$15="","",IF(MAX('ENTRADA DE DATOS'!$C$3:$C$26)&gt;$B81,$B81+1,""))</f>
        <v/>
      </c>
      <c r="C82" s="404" t="str">
        <f>IF($B82="","",INDEX('ENTRADA DE DATOS'!$C$3:$AB$26,MATCH($B82,'ENTRADA DE DATOS'!$C$3:$C$26,0),MATCH(C$14,'ENTRADA DE DATOS'!$C$3:$AB$3,0)))</f>
        <v/>
      </c>
      <c r="D82" s="405" t="str">
        <f>IF($B82="","",INDEX('ENTRADA DE DATOS'!$C$3:$AB$26,MATCH($B82,'ENTRADA DE DATOS'!$C$3:$C$26,0),MATCH(D$14,'ENTRADA DE DATOS'!$C$3:$AB$3,0)))</f>
        <v/>
      </c>
      <c r="E82" s="404" t="str">
        <f>IF($B82="","",INDEX('ENTRADA DE DATOS'!$C$3:$AB$26,MATCH($B82,'ENTRADA DE DATOS'!$C$3:$C$26,0),MATCH(E$14,'ENTRADA DE DATOS'!$C$3:$AB$3,0)))</f>
        <v/>
      </c>
      <c r="F82" s="406" t="str">
        <f>IF($B82="","",INDEX('ENTRADA DE DATOS'!$C$3:$AB$26,MATCH($B82,'ENTRADA DE DATOS'!$C$3:$C$26,0),MATCH(F$14,'ENTRADA DE DATOS'!$C$3:$AB$3,0)))</f>
        <v/>
      </c>
      <c r="G82" s="407" t="str">
        <f>IF($B82="","",INDEX('ENTRADA DE DATOS'!$C$3:$AB$26,MATCH($B82,'ENTRADA DE DATOS'!$C$3:$C$26,0),MATCH(G$14,'ENTRADA DE DATOS'!$C$3:$AB$3,0)))</f>
        <v/>
      </c>
      <c r="H82" s="336" t="str">
        <f>IF($L$12="","",IF($B82="","",INDEX('ENTRADA DE DATOS'!$C$3:$AB$26,MATCH($B82,'ENTRADA DE DATOS'!$C$3:$C$26,0),MATCH(H$14,'ENTRADA DE DATOS'!$C$3:$AB$3,0))))</f>
        <v/>
      </c>
      <c r="I82" s="336" t="str">
        <f>IF($L$12="","",IF($B82="","",INDEX('ENTRADA DE DATOS'!$C$3:$AB$26,MATCH($B82,'ENTRADA DE DATOS'!$C$3:$C$26,0),MATCH(I$14,'ENTRADA DE DATOS'!$C$3:$AB$3,0))))</f>
        <v/>
      </c>
      <c r="J82" s="336" t="str">
        <f>IF($L$12="","",IF($B82="","",INDEX('ENTRADA DE DATOS'!$C$3:$AB$26,MATCH($B82,'ENTRADA DE DATOS'!$C$3:$C$26,0),MATCH(J$14,'ENTRADA DE DATOS'!$C$3:$AB$3,0))))</f>
        <v/>
      </c>
      <c r="K82" s="336" t="str">
        <f>IF($L$12="","",IF($B82="","",INDEX('ENTRADA DE DATOS'!$C$3:$AB$26,MATCH($B82,'ENTRADA DE DATOS'!$C$3:$C$26,0),MATCH(K$14,'ENTRADA DE DATOS'!$C$3:$AB$3,0))))</f>
        <v/>
      </c>
      <c r="L82" s="336" t="str">
        <f>IF($L$12="","",IF($B82="","",INDEX('ENTRADA DE DATOS'!$C$3:$AB$26,MATCH($B82,'ENTRADA DE DATOS'!$C$3:$C$26,0),MATCH(L$14,'ENTRADA DE DATOS'!$C$3:$AB$3,0))))</f>
        <v/>
      </c>
    </row>
    <row r="83" spans="2:12" ht="50.1" customHeight="1" x14ac:dyDescent="0.25">
      <c r="B83" s="403" t="str">
        <f>IF($B$15="","",IF(MAX('ENTRADA DE DATOS'!$C$3:$C$26)&gt;$B82,$B82+1,""))</f>
        <v/>
      </c>
      <c r="C83" s="404" t="str">
        <f>IF($B83="","",INDEX('ENTRADA DE DATOS'!$C$3:$AB$26,MATCH($B83,'ENTRADA DE DATOS'!$C$3:$C$26,0),MATCH(C$14,'ENTRADA DE DATOS'!$C$3:$AB$3,0)))</f>
        <v/>
      </c>
      <c r="D83" s="405" t="str">
        <f>IF($B83="","",INDEX('ENTRADA DE DATOS'!$C$3:$AB$26,MATCH($B83,'ENTRADA DE DATOS'!$C$3:$C$26,0),MATCH(D$14,'ENTRADA DE DATOS'!$C$3:$AB$3,0)))</f>
        <v/>
      </c>
      <c r="E83" s="404" t="str">
        <f>IF($B83="","",INDEX('ENTRADA DE DATOS'!$C$3:$AB$26,MATCH($B83,'ENTRADA DE DATOS'!$C$3:$C$26,0),MATCH(E$14,'ENTRADA DE DATOS'!$C$3:$AB$3,0)))</f>
        <v/>
      </c>
      <c r="F83" s="406" t="str">
        <f>IF($B83="","",INDEX('ENTRADA DE DATOS'!$C$3:$AB$26,MATCH($B83,'ENTRADA DE DATOS'!$C$3:$C$26,0),MATCH(F$14,'ENTRADA DE DATOS'!$C$3:$AB$3,0)))</f>
        <v/>
      </c>
      <c r="G83" s="407" t="str">
        <f>IF($B83="","",INDEX('ENTRADA DE DATOS'!$C$3:$AB$26,MATCH($B83,'ENTRADA DE DATOS'!$C$3:$C$26,0),MATCH(G$14,'ENTRADA DE DATOS'!$C$3:$AB$3,0)))</f>
        <v/>
      </c>
      <c r="H83" s="336" t="str">
        <f>IF($L$12="","",IF($B83="","",INDEX('ENTRADA DE DATOS'!$C$3:$AB$26,MATCH($B83,'ENTRADA DE DATOS'!$C$3:$C$26,0),MATCH(H$14,'ENTRADA DE DATOS'!$C$3:$AB$3,0))))</f>
        <v/>
      </c>
      <c r="I83" s="336" t="str">
        <f>IF($L$12="","",IF($B83="","",INDEX('ENTRADA DE DATOS'!$C$3:$AB$26,MATCH($B83,'ENTRADA DE DATOS'!$C$3:$C$26,0),MATCH(I$14,'ENTRADA DE DATOS'!$C$3:$AB$3,0))))</f>
        <v/>
      </c>
      <c r="J83" s="336" t="str">
        <f>IF($L$12="","",IF($B83="","",INDEX('ENTRADA DE DATOS'!$C$3:$AB$26,MATCH($B83,'ENTRADA DE DATOS'!$C$3:$C$26,0),MATCH(J$14,'ENTRADA DE DATOS'!$C$3:$AB$3,0))))</f>
        <v/>
      </c>
      <c r="K83" s="336" t="str">
        <f>IF($L$12="","",IF($B83="","",INDEX('ENTRADA DE DATOS'!$C$3:$AB$26,MATCH($B83,'ENTRADA DE DATOS'!$C$3:$C$26,0),MATCH(K$14,'ENTRADA DE DATOS'!$C$3:$AB$3,0))))</f>
        <v/>
      </c>
      <c r="L83" s="336" t="str">
        <f>IF($L$12="","",IF($B83="","",INDEX('ENTRADA DE DATOS'!$C$3:$AB$26,MATCH($B83,'ENTRADA DE DATOS'!$C$3:$C$26,0),MATCH(L$14,'ENTRADA DE DATOS'!$C$3:$AB$3,0))))</f>
        <v/>
      </c>
    </row>
    <row r="84" spans="2:12" ht="50.1" customHeight="1" x14ac:dyDescent="0.25">
      <c r="B84" s="403" t="str">
        <f>IF($B$15="","",IF(MAX('ENTRADA DE DATOS'!$C$3:$C$26)&gt;$B83,$B83+1,""))</f>
        <v/>
      </c>
      <c r="C84" s="404" t="str">
        <f>IF($B84="","",INDEX('ENTRADA DE DATOS'!$C$3:$AB$26,MATCH($B84,'ENTRADA DE DATOS'!$C$3:$C$26,0),MATCH(C$14,'ENTRADA DE DATOS'!$C$3:$AB$3,0)))</f>
        <v/>
      </c>
      <c r="D84" s="405" t="str">
        <f>IF($B84="","",INDEX('ENTRADA DE DATOS'!$C$3:$AB$26,MATCH($B84,'ENTRADA DE DATOS'!$C$3:$C$26,0),MATCH(D$14,'ENTRADA DE DATOS'!$C$3:$AB$3,0)))</f>
        <v/>
      </c>
      <c r="E84" s="404" t="str">
        <f>IF($B84="","",INDEX('ENTRADA DE DATOS'!$C$3:$AB$26,MATCH($B84,'ENTRADA DE DATOS'!$C$3:$C$26,0),MATCH(E$14,'ENTRADA DE DATOS'!$C$3:$AB$3,0)))</f>
        <v/>
      </c>
      <c r="F84" s="406" t="str">
        <f>IF($B84="","",INDEX('ENTRADA DE DATOS'!$C$3:$AB$26,MATCH($B84,'ENTRADA DE DATOS'!$C$3:$C$26,0),MATCH(F$14,'ENTRADA DE DATOS'!$C$3:$AB$3,0)))</f>
        <v/>
      </c>
      <c r="G84" s="407" t="str">
        <f>IF($B84="","",INDEX('ENTRADA DE DATOS'!$C$3:$AB$26,MATCH($B84,'ENTRADA DE DATOS'!$C$3:$C$26,0),MATCH(G$14,'ENTRADA DE DATOS'!$C$3:$AB$3,0)))</f>
        <v/>
      </c>
      <c r="H84" s="336" t="str">
        <f>IF($L$12="","",IF($B84="","",INDEX('ENTRADA DE DATOS'!$C$3:$AB$26,MATCH($B84,'ENTRADA DE DATOS'!$C$3:$C$26,0),MATCH(H$14,'ENTRADA DE DATOS'!$C$3:$AB$3,0))))</f>
        <v/>
      </c>
      <c r="I84" s="336" t="str">
        <f>IF($L$12="","",IF($B84="","",INDEX('ENTRADA DE DATOS'!$C$3:$AB$26,MATCH($B84,'ENTRADA DE DATOS'!$C$3:$C$26,0),MATCH(I$14,'ENTRADA DE DATOS'!$C$3:$AB$3,0))))</f>
        <v/>
      </c>
      <c r="J84" s="336" t="str">
        <f>IF($L$12="","",IF($B84="","",INDEX('ENTRADA DE DATOS'!$C$3:$AB$26,MATCH($B84,'ENTRADA DE DATOS'!$C$3:$C$26,0),MATCH(J$14,'ENTRADA DE DATOS'!$C$3:$AB$3,0))))</f>
        <v/>
      </c>
      <c r="K84" s="336" t="str">
        <f>IF($L$12="","",IF($B84="","",INDEX('ENTRADA DE DATOS'!$C$3:$AB$26,MATCH($B84,'ENTRADA DE DATOS'!$C$3:$C$26,0),MATCH(K$14,'ENTRADA DE DATOS'!$C$3:$AB$3,0))))</f>
        <v/>
      </c>
      <c r="L84" s="336" t="str">
        <f>IF($L$12="","",IF($B84="","",INDEX('ENTRADA DE DATOS'!$C$3:$AB$26,MATCH($B84,'ENTRADA DE DATOS'!$C$3:$C$26,0),MATCH(L$14,'ENTRADA DE DATOS'!$C$3:$AB$3,0))))</f>
        <v/>
      </c>
    </row>
    <row r="85" spans="2:12" ht="50.1" customHeight="1" x14ac:dyDescent="0.25">
      <c r="B85" s="403" t="str">
        <f>IF($B$15="","",IF(MAX('ENTRADA DE DATOS'!$C$3:$C$26)&gt;$B84,$B84+1,""))</f>
        <v/>
      </c>
      <c r="C85" s="404" t="str">
        <f>IF($B85="","",INDEX('ENTRADA DE DATOS'!$C$3:$AB$26,MATCH($B85,'ENTRADA DE DATOS'!$C$3:$C$26,0),MATCH(C$14,'ENTRADA DE DATOS'!$C$3:$AB$3,0)))</f>
        <v/>
      </c>
      <c r="D85" s="405" t="str">
        <f>IF($B85="","",INDEX('ENTRADA DE DATOS'!$C$3:$AB$26,MATCH($B85,'ENTRADA DE DATOS'!$C$3:$C$26,0),MATCH(D$14,'ENTRADA DE DATOS'!$C$3:$AB$3,0)))</f>
        <v/>
      </c>
      <c r="E85" s="404" t="str">
        <f>IF($B85="","",INDEX('ENTRADA DE DATOS'!$C$3:$AB$26,MATCH($B85,'ENTRADA DE DATOS'!$C$3:$C$26,0),MATCH(E$14,'ENTRADA DE DATOS'!$C$3:$AB$3,0)))</f>
        <v/>
      </c>
      <c r="F85" s="406" t="str">
        <f>IF($B85="","",INDEX('ENTRADA DE DATOS'!$C$3:$AB$26,MATCH($B85,'ENTRADA DE DATOS'!$C$3:$C$26,0),MATCH(F$14,'ENTRADA DE DATOS'!$C$3:$AB$3,0)))</f>
        <v/>
      </c>
      <c r="G85" s="407" t="str">
        <f>IF($B85="","",INDEX('ENTRADA DE DATOS'!$C$3:$AB$26,MATCH($B85,'ENTRADA DE DATOS'!$C$3:$C$26,0),MATCH(G$14,'ENTRADA DE DATOS'!$C$3:$AB$3,0)))</f>
        <v/>
      </c>
      <c r="H85" s="336" t="str">
        <f>IF($L$12="","",IF($B85="","",INDEX('ENTRADA DE DATOS'!$C$3:$AB$26,MATCH($B85,'ENTRADA DE DATOS'!$C$3:$C$26,0),MATCH(H$14,'ENTRADA DE DATOS'!$C$3:$AB$3,0))))</f>
        <v/>
      </c>
      <c r="I85" s="336" t="str">
        <f>IF($L$12="","",IF($B85="","",INDEX('ENTRADA DE DATOS'!$C$3:$AB$26,MATCH($B85,'ENTRADA DE DATOS'!$C$3:$C$26,0),MATCH(I$14,'ENTRADA DE DATOS'!$C$3:$AB$3,0))))</f>
        <v/>
      </c>
      <c r="J85" s="336" t="str">
        <f>IF($L$12="","",IF($B85="","",INDEX('ENTRADA DE DATOS'!$C$3:$AB$26,MATCH($B85,'ENTRADA DE DATOS'!$C$3:$C$26,0),MATCH(J$14,'ENTRADA DE DATOS'!$C$3:$AB$3,0))))</f>
        <v/>
      </c>
      <c r="K85" s="336" t="str">
        <f>IF($L$12="","",IF($B85="","",INDEX('ENTRADA DE DATOS'!$C$3:$AB$26,MATCH($B85,'ENTRADA DE DATOS'!$C$3:$C$26,0),MATCH(K$14,'ENTRADA DE DATOS'!$C$3:$AB$3,0))))</f>
        <v/>
      </c>
      <c r="L85" s="336" t="str">
        <f>IF($L$12="","",IF($B85="","",INDEX('ENTRADA DE DATOS'!$C$3:$AB$26,MATCH($B85,'ENTRADA DE DATOS'!$C$3:$C$26,0),MATCH(L$14,'ENTRADA DE DATOS'!$C$3:$AB$3,0))))</f>
        <v/>
      </c>
    </row>
    <row r="86" spans="2:12" ht="50.1" customHeight="1" x14ac:dyDescent="0.25">
      <c r="B86" s="403" t="str">
        <f>IF($B$15="","",IF(MAX('ENTRADA DE DATOS'!$C$3:$C$26)&gt;$B85,$B85+1,""))</f>
        <v/>
      </c>
      <c r="C86" s="404" t="str">
        <f>IF($B86="","",INDEX('ENTRADA DE DATOS'!$C$3:$AB$26,MATCH($B86,'ENTRADA DE DATOS'!$C$3:$C$26,0),MATCH(C$14,'ENTRADA DE DATOS'!$C$3:$AB$3,0)))</f>
        <v/>
      </c>
      <c r="D86" s="405" t="str">
        <f>IF($B86="","",INDEX('ENTRADA DE DATOS'!$C$3:$AB$26,MATCH($B86,'ENTRADA DE DATOS'!$C$3:$C$26,0),MATCH(D$14,'ENTRADA DE DATOS'!$C$3:$AB$3,0)))</f>
        <v/>
      </c>
      <c r="E86" s="404" t="str">
        <f>IF($B86="","",INDEX('ENTRADA DE DATOS'!$C$3:$AB$26,MATCH($B86,'ENTRADA DE DATOS'!$C$3:$C$26,0),MATCH(E$14,'ENTRADA DE DATOS'!$C$3:$AB$3,0)))</f>
        <v/>
      </c>
      <c r="F86" s="406" t="str">
        <f>IF($B86="","",INDEX('ENTRADA DE DATOS'!$C$3:$AB$26,MATCH($B86,'ENTRADA DE DATOS'!$C$3:$C$26,0),MATCH(F$14,'ENTRADA DE DATOS'!$C$3:$AB$3,0)))</f>
        <v/>
      </c>
      <c r="G86" s="407" t="str">
        <f>IF($B86="","",INDEX('ENTRADA DE DATOS'!$C$3:$AB$26,MATCH($B86,'ENTRADA DE DATOS'!$C$3:$C$26,0),MATCH(G$14,'ENTRADA DE DATOS'!$C$3:$AB$3,0)))</f>
        <v/>
      </c>
      <c r="H86" s="336" t="str">
        <f>IF($L$12="","",IF($B86="","",INDEX('ENTRADA DE DATOS'!$C$3:$AB$26,MATCH($B86,'ENTRADA DE DATOS'!$C$3:$C$26,0),MATCH(H$14,'ENTRADA DE DATOS'!$C$3:$AB$3,0))))</f>
        <v/>
      </c>
      <c r="I86" s="336" t="str">
        <f>IF($L$12="","",IF($B86="","",INDEX('ENTRADA DE DATOS'!$C$3:$AB$26,MATCH($B86,'ENTRADA DE DATOS'!$C$3:$C$26,0),MATCH(I$14,'ENTRADA DE DATOS'!$C$3:$AB$3,0))))</f>
        <v/>
      </c>
      <c r="J86" s="336" t="str">
        <f>IF($L$12="","",IF($B86="","",INDEX('ENTRADA DE DATOS'!$C$3:$AB$26,MATCH($B86,'ENTRADA DE DATOS'!$C$3:$C$26,0),MATCH(J$14,'ENTRADA DE DATOS'!$C$3:$AB$3,0))))</f>
        <v/>
      </c>
      <c r="K86" s="336" t="str">
        <f>IF($L$12="","",IF($B86="","",INDEX('ENTRADA DE DATOS'!$C$3:$AB$26,MATCH($B86,'ENTRADA DE DATOS'!$C$3:$C$26,0),MATCH(K$14,'ENTRADA DE DATOS'!$C$3:$AB$3,0))))</f>
        <v/>
      </c>
      <c r="L86" s="336" t="str">
        <f>IF($L$12="","",IF($B86="","",INDEX('ENTRADA DE DATOS'!$C$3:$AB$26,MATCH($B86,'ENTRADA DE DATOS'!$C$3:$C$26,0),MATCH(L$14,'ENTRADA DE DATOS'!$C$3:$AB$3,0))))</f>
        <v/>
      </c>
    </row>
    <row r="87" spans="2:12" ht="50.1" customHeight="1" x14ac:dyDescent="0.25">
      <c r="B87" s="403" t="str">
        <f>IF($B$15="","",IF(MAX('ENTRADA DE DATOS'!$C$3:$C$26)&gt;$B86,$B86+1,""))</f>
        <v/>
      </c>
      <c r="C87" s="404" t="str">
        <f>IF($B87="","",INDEX('ENTRADA DE DATOS'!$C$3:$AB$26,MATCH($B87,'ENTRADA DE DATOS'!$C$3:$C$26,0),MATCH(C$14,'ENTRADA DE DATOS'!$C$3:$AB$3,0)))</f>
        <v/>
      </c>
      <c r="D87" s="405" t="str">
        <f>IF($B87="","",INDEX('ENTRADA DE DATOS'!$C$3:$AB$26,MATCH($B87,'ENTRADA DE DATOS'!$C$3:$C$26,0),MATCH(D$14,'ENTRADA DE DATOS'!$C$3:$AB$3,0)))</f>
        <v/>
      </c>
      <c r="E87" s="404" t="str">
        <f>IF($B87="","",INDEX('ENTRADA DE DATOS'!$C$3:$AB$26,MATCH($B87,'ENTRADA DE DATOS'!$C$3:$C$26,0),MATCH(E$14,'ENTRADA DE DATOS'!$C$3:$AB$3,0)))</f>
        <v/>
      </c>
      <c r="F87" s="406" t="str">
        <f>IF($B87="","",INDEX('ENTRADA DE DATOS'!$C$3:$AB$26,MATCH($B87,'ENTRADA DE DATOS'!$C$3:$C$26,0),MATCH(F$14,'ENTRADA DE DATOS'!$C$3:$AB$3,0)))</f>
        <v/>
      </c>
      <c r="G87" s="407" t="str">
        <f>IF($B87="","",INDEX('ENTRADA DE DATOS'!$C$3:$AB$26,MATCH($B87,'ENTRADA DE DATOS'!$C$3:$C$26,0),MATCH(G$14,'ENTRADA DE DATOS'!$C$3:$AB$3,0)))</f>
        <v/>
      </c>
      <c r="H87" s="336" t="str">
        <f>IF($L$12="","",IF($B87="","",INDEX('ENTRADA DE DATOS'!$C$3:$AB$26,MATCH($B87,'ENTRADA DE DATOS'!$C$3:$C$26,0),MATCH(H$14,'ENTRADA DE DATOS'!$C$3:$AB$3,0))))</f>
        <v/>
      </c>
      <c r="I87" s="336" t="str">
        <f>IF($L$12="","",IF($B87="","",INDEX('ENTRADA DE DATOS'!$C$3:$AB$26,MATCH($B87,'ENTRADA DE DATOS'!$C$3:$C$26,0),MATCH(I$14,'ENTRADA DE DATOS'!$C$3:$AB$3,0))))</f>
        <v/>
      </c>
      <c r="J87" s="336" t="str">
        <f>IF($L$12="","",IF($B87="","",INDEX('ENTRADA DE DATOS'!$C$3:$AB$26,MATCH($B87,'ENTRADA DE DATOS'!$C$3:$C$26,0),MATCH(J$14,'ENTRADA DE DATOS'!$C$3:$AB$3,0))))</f>
        <v/>
      </c>
      <c r="K87" s="336" t="str">
        <f>IF($L$12="","",IF($B87="","",INDEX('ENTRADA DE DATOS'!$C$3:$AB$26,MATCH($B87,'ENTRADA DE DATOS'!$C$3:$C$26,0),MATCH(K$14,'ENTRADA DE DATOS'!$C$3:$AB$3,0))))</f>
        <v/>
      </c>
      <c r="L87" s="336" t="str">
        <f>IF($L$12="","",IF($B87="","",INDEX('ENTRADA DE DATOS'!$C$3:$AB$26,MATCH($B87,'ENTRADA DE DATOS'!$C$3:$C$26,0),MATCH(L$14,'ENTRADA DE DATOS'!$C$3:$AB$3,0))))</f>
        <v/>
      </c>
    </row>
    <row r="88" spans="2:12" ht="50.1" customHeight="1" x14ac:dyDescent="0.25">
      <c r="B88" s="403" t="str">
        <f>IF($B$15="","",IF(MAX('ENTRADA DE DATOS'!$C$3:$C$26)&gt;$B87,$B87+1,""))</f>
        <v/>
      </c>
      <c r="C88" s="404" t="str">
        <f>IF($B88="","",INDEX('ENTRADA DE DATOS'!$C$3:$AB$26,MATCH($B88,'ENTRADA DE DATOS'!$C$3:$C$26,0),MATCH(C$14,'ENTRADA DE DATOS'!$C$3:$AB$3,0)))</f>
        <v/>
      </c>
      <c r="D88" s="405" t="str">
        <f>IF($B88="","",INDEX('ENTRADA DE DATOS'!$C$3:$AB$26,MATCH($B88,'ENTRADA DE DATOS'!$C$3:$C$26,0),MATCH(D$14,'ENTRADA DE DATOS'!$C$3:$AB$3,0)))</f>
        <v/>
      </c>
      <c r="E88" s="404" t="str">
        <f>IF($B88="","",INDEX('ENTRADA DE DATOS'!$C$3:$AB$26,MATCH($B88,'ENTRADA DE DATOS'!$C$3:$C$26,0),MATCH(E$14,'ENTRADA DE DATOS'!$C$3:$AB$3,0)))</f>
        <v/>
      </c>
      <c r="F88" s="406" t="str">
        <f>IF($B88="","",INDEX('ENTRADA DE DATOS'!$C$3:$AB$26,MATCH($B88,'ENTRADA DE DATOS'!$C$3:$C$26,0),MATCH(F$14,'ENTRADA DE DATOS'!$C$3:$AB$3,0)))</f>
        <v/>
      </c>
      <c r="G88" s="407" t="str">
        <f>IF($B88="","",INDEX('ENTRADA DE DATOS'!$C$3:$AB$26,MATCH($B88,'ENTRADA DE DATOS'!$C$3:$C$26,0),MATCH(G$14,'ENTRADA DE DATOS'!$C$3:$AB$3,0)))</f>
        <v/>
      </c>
      <c r="H88" s="336" t="str">
        <f>IF($L$12="","",IF($B88="","",INDEX('ENTRADA DE DATOS'!$C$3:$AB$26,MATCH($B88,'ENTRADA DE DATOS'!$C$3:$C$26,0),MATCH(H$14,'ENTRADA DE DATOS'!$C$3:$AB$3,0))))</f>
        <v/>
      </c>
      <c r="I88" s="336" t="str">
        <f>IF($L$12="","",IF($B88="","",INDEX('ENTRADA DE DATOS'!$C$3:$AB$26,MATCH($B88,'ENTRADA DE DATOS'!$C$3:$C$26,0),MATCH(I$14,'ENTRADA DE DATOS'!$C$3:$AB$3,0))))</f>
        <v/>
      </c>
      <c r="J88" s="336" t="str">
        <f>IF($L$12="","",IF($B88="","",INDEX('ENTRADA DE DATOS'!$C$3:$AB$26,MATCH($B88,'ENTRADA DE DATOS'!$C$3:$C$26,0),MATCH(J$14,'ENTRADA DE DATOS'!$C$3:$AB$3,0))))</f>
        <v/>
      </c>
      <c r="K88" s="336" t="str">
        <f>IF($L$12="","",IF($B88="","",INDEX('ENTRADA DE DATOS'!$C$3:$AB$26,MATCH($B88,'ENTRADA DE DATOS'!$C$3:$C$26,0),MATCH(K$14,'ENTRADA DE DATOS'!$C$3:$AB$3,0))))</f>
        <v/>
      </c>
      <c r="L88" s="336" t="str">
        <f>IF($L$12="","",IF($B88="","",INDEX('ENTRADA DE DATOS'!$C$3:$AB$26,MATCH($B88,'ENTRADA DE DATOS'!$C$3:$C$26,0),MATCH(L$14,'ENTRADA DE DATOS'!$C$3:$AB$3,0))))</f>
        <v/>
      </c>
    </row>
    <row r="89" spans="2:12" ht="50.1" customHeight="1" x14ac:dyDescent="0.25">
      <c r="B89" s="403" t="str">
        <f>IF($B$15="","",IF(MAX('ENTRADA DE DATOS'!$C$3:$C$26)&gt;$B88,$B88+1,""))</f>
        <v/>
      </c>
      <c r="C89" s="404" t="str">
        <f>IF($B89="","",INDEX('ENTRADA DE DATOS'!$C$3:$AB$26,MATCH($B89,'ENTRADA DE DATOS'!$C$3:$C$26,0),MATCH(C$14,'ENTRADA DE DATOS'!$C$3:$AB$3,0)))</f>
        <v/>
      </c>
      <c r="D89" s="405" t="str">
        <f>IF($B89="","",INDEX('ENTRADA DE DATOS'!$C$3:$AB$26,MATCH($B89,'ENTRADA DE DATOS'!$C$3:$C$26,0),MATCH(D$14,'ENTRADA DE DATOS'!$C$3:$AB$3,0)))</f>
        <v/>
      </c>
      <c r="E89" s="404" t="str">
        <f>IF($B89="","",INDEX('ENTRADA DE DATOS'!$C$3:$AB$26,MATCH($B89,'ENTRADA DE DATOS'!$C$3:$C$26,0),MATCH(E$14,'ENTRADA DE DATOS'!$C$3:$AB$3,0)))</f>
        <v/>
      </c>
      <c r="F89" s="406" t="str">
        <f>IF($B89="","",INDEX('ENTRADA DE DATOS'!$C$3:$AB$26,MATCH($B89,'ENTRADA DE DATOS'!$C$3:$C$26,0),MATCH(F$14,'ENTRADA DE DATOS'!$C$3:$AB$3,0)))</f>
        <v/>
      </c>
      <c r="G89" s="407" t="str">
        <f>IF($B89="","",INDEX('ENTRADA DE DATOS'!$C$3:$AB$26,MATCH($B89,'ENTRADA DE DATOS'!$C$3:$C$26,0),MATCH(G$14,'ENTRADA DE DATOS'!$C$3:$AB$3,0)))</f>
        <v/>
      </c>
      <c r="H89" s="336" t="str">
        <f>IF($L$12="","",IF($B89="","",INDEX('ENTRADA DE DATOS'!$C$3:$AB$26,MATCH($B89,'ENTRADA DE DATOS'!$C$3:$C$26,0),MATCH(H$14,'ENTRADA DE DATOS'!$C$3:$AB$3,0))))</f>
        <v/>
      </c>
      <c r="I89" s="336" t="str">
        <f>IF($L$12="","",IF($B89="","",INDEX('ENTRADA DE DATOS'!$C$3:$AB$26,MATCH($B89,'ENTRADA DE DATOS'!$C$3:$C$26,0),MATCH(I$14,'ENTRADA DE DATOS'!$C$3:$AB$3,0))))</f>
        <v/>
      </c>
      <c r="J89" s="336" t="str">
        <f>IF($L$12="","",IF($B89="","",INDEX('ENTRADA DE DATOS'!$C$3:$AB$26,MATCH($B89,'ENTRADA DE DATOS'!$C$3:$C$26,0),MATCH(J$14,'ENTRADA DE DATOS'!$C$3:$AB$3,0))))</f>
        <v/>
      </c>
      <c r="K89" s="336" t="str">
        <f>IF($L$12="","",IF($B89="","",INDEX('ENTRADA DE DATOS'!$C$3:$AB$26,MATCH($B89,'ENTRADA DE DATOS'!$C$3:$C$26,0),MATCH(K$14,'ENTRADA DE DATOS'!$C$3:$AB$3,0))))</f>
        <v/>
      </c>
      <c r="L89" s="336" t="str">
        <f>IF($L$12="","",IF($B89="","",INDEX('ENTRADA DE DATOS'!$C$3:$AB$26,MATCH($B89,'ENTRADA DE DATOS'!$C$3:$C$26,0),MATCH(L$14,'ENTRADA DE DATOS'!$C$3:$AB$3,0))))</f>
        <v/>
      </c>
    </row>
    <row r="90" spans="2:12" ht="50.1" customHeight="1" x14ac:dyDescent="0.25">
      <c r="B90" s="403" t="str">
        <f>IF($B$15="","",IF(MAX('ENTRADA DE DATOS'!$C$3:$C$26)&gt;$B89,$B89+1,""))</f>
        <v/>
      </c>
      <c r="C90" s="404" t="str">
        <f>IF($B90="","",INDEX('ENTRADA DE DATOS'!$C$3:$AB$26,MATCH($B90,'ENTRADA DE DATOS'!$C$3:$C$26,0),MATCH(C$14,'ENTRADA DE DATOS'!$C$3:$AB$3,0)))</f>
        <v/>
      </c>
      <c r="D90" s="405" t="str">
        <f>IF($B90="","",INDEX('ENTRADA DE DATOS'!$C$3:$AB$26,MATCH($B90,'ENTRADA DE DATOS'!$C$3:$C$26,0),MATCH(D$14,'ENTRADA DE DATOS'!$C$3:$AB$3,0)))</f>
        <v/>
      </c>
      <c r="E90" s="404" t="str">
        <f>IF($B90="","",INDEX('ENTRADA DE DATOS'!$C$3:$AB$26,MATCH($B90,'ENTRADA DE DATOS'!$C$3:$C$26,0),MATCH(E$14,'ENTRADA DE DATOS'!$C$3:$AB$3,0)))</f>
        <v/>
      </c>
      <c r="F90" s="406" t="str">
        <f>IF($B90="","",INDEX('ENTRADA DE DATOS'!$C$3:$AB$26,MATCH($B90,'ENTRADA DE DATOS'!$C$3:$C$26,0),MATCH(F$14,'ENTRADA DE DATOS'!$C$3:$AB$3,0)))</f>
        <v/>
      </c>
      <c r="G90" s="407" t="str">
        <f>IF($B90="","",INDEX('ENTRADA DE DATOS'!$C$3:$AB$26,MATCH($B90,'ENTRADA DE DATOS'!$C$3:$C$26,0),MATCH(G$14,'ENTRADA DE DATOS'!$C$3:$AB$3,0)))</f>
        <v/>
      </c>
      <c r="H90" s="336" t="str">
        <f>IF($L$12="","",IF($B90="","",INDEX('ENTRADA DE DATOS'!$C$3:$AB$26,MATCH($B90,'ENTRADA DE DATOS'!$C$3:$C$26,0),MATCH(H$14,'ENTRADA DE DATOS'!$C$3:$AB$3,0))))</f>
        <v/>
      </c>
      <c r="I90" s="336" t="str">
        <f>IF($L$12="","",IF($B90="","",INDEX('ENTRADA DE DATOS'!$C$3:$AB$26,MATCH($B90,'ENTRADA DE DATOS'!$C$3:$C$26,0),MATCH(I$14,'ENTRADA DE DATOS'!$C$3:$AB$3,0))))</f>
        <v/>
      </c>
      <c r="J90" s="336" t="str">
        <f>IF($L$12="","",IF($B90="","",INDEX('ENTRADA DE DATOS'!$C$3:$AB$26,MATCH($B90,'ENTRADA DE DATOS'!$C$3:$C$26,0),MATCH(J$14,'ENTRADA DE DATOS'!$C$3:$AB$3,0))))</f>
        <v/>
      </c>
      <c r="K90" s="336" t="str">
        <f>IF($L$12="","",IF($B90="","",INDEX('ENTRADA DE DATOS'!$C$3:$AB$26,MATCH($B90,'ENTRADA DE DATOS'!$C$3:$C$26,0),MATCH(K$14,'ENTRADA DE DATOS'!$C$3:$AB$3,0))))</f>
        <v/>
      </c>
      <c r="L90" s="336" t="str">
        <f>IF($L$12="","",IF($B90="","",INDEX('ENTRADA DE DATOS'!$C$3:$AB$26,MATCH($B90,'ENTRADA DE DATOS'!$C$3:$C$26,0),MATCH(L$14,'ENTRADA DE DATOS'!$C$3:$AB$3,0))))</f>
        <v/>
      </c>
    </row>
    <row r="91" spans="2:12" ht="50.1" customHeight="1" x14ac:dyDescent="0.25">
      <c r="B91" s="403" t="str">
        <f>IF($B$15="","",IF(MAX('ENTRADA DE DATOS'!$C$3:$C$26)&gt;$B90,$B90+1,""))</f>
        <v/>
      </c>
      <c r="C91" s="404" t="str">
        <f>IF($B91="","",INDEX('ENTRADA DE DATOS'!$C$3:$AB$26,MATCH($B91,'ENTRADA DE DATOS'!$C$3:$C$26,0),MATCH(C$14,'ENTRADA DE DATOS'!$C$3:$AB$3,0)))</f>
        <v/>
      </c>
      <c r="D91" s="405" t="str">
        <f>IF($B91="","",INDEX('ENTRADA DE DATOS'!$C$3:$AB$26,MATCH($B91,'ENTRADA DE DATOS'!$C$3:$C$26,0),MATCH(D$14,'ENTRADA DE DATOS'!$C$3:$AB$3,0)))</f>
        <v/>
      </c>
      <c r="E91" s="404" t="str">
        <f>IF($B91="","",INDEX('ENTRADA DE DATOS'!$C$3:$AB$26,MATCH($B91,'ENTRADA DE DATOS'!$C$3:$C$26,0),MATCH(E$14,'ENTRADA DE DATOS'!$C$3:$AB$3,0)))</f>
        <v/>
      </c>
      <c r="F91" s="406" t="str">
        <f>IF($B91="","",INDEX('ENTRADA DE DATOS'!$C$3:$AB$26,MATCH($B91,'ENTRADA DE DATOS'!$C$3:$C$26,0),MATCH(F$14,'ENTRADA DE DATOS'!$C$3:$AB$3,0)))</f>
        <v/>
      </c>
      <c r="G91" s="407" t="str">
        <f>IF($B91="","",INDEX('ENTRADA DE DATOS'!$C$3:$AB$26,MATCH($B91,'ENTRADA DE DATOS'!$C$3:$C$26,0),MATCH(G$14,'ENTRADA DE DATOS'!$C$3:$AB$3,0)))</f>
        <v/>
      </c>
      <c r="H91" s="336" t="str">
        <f>IF($L$12="","",IF($B91="","",INDEX('ENTRADA DE DATOS'!$C$3:$AB$26,MATCH($B91,'ENTRADA DE DATOS'!$C$3:$C$26,0),MATCH(H$14,'ENTRADA DE DATOS'!$C$3:$AB$3,0))))</f>
        <v/>
      </c>
      <c r="I91" s="336" t="str">
        <f>IF($L$12="","",IF($B91="","",INDEX('ENTRADA DE DATOS'!$C$3:$AB$26,MATCH($B91,'ENTRADA DE DATOS'!$C$3:$C$26,0),MATCH(I$14,'ENTRADA DE DATOS'!$C$3:$AB$3,0))))</f>
        <v/>
      </c>
      <c r="J91" s="336" t="str">
        <f>IF($L$12="","",IF($B91="","",INDEX('ENTRADA DE DATOS'!$C$3:$AB$26,MATCH($B91,'ENTRADA DE DATOS'!$C$3:$C$26,0),MATCH(J$14,'ENTRADA DE DATOS'!$C$3:$AB$3,0))))</f>
        <v/>
      </c>
      <c r="K91" s="336" t="str">
        <f>IF($L$12="","",IF($B91="","",INDEX('ENTRADA DE DATOS'!$C$3:$AB$26,MATCH($B91,'ENTRADA DE DATOS'!$C$3:$C$26,0),MATCH(K$14,'ENTRADA DE DATOS'!$C$3:$AB$3,0))))</f>
        <v/>
      </c>
      <c r="L91" s="336" t="str">
        <f>IF($L$12="","",IF($B91="","",INDEX('ENTRADA DE DATOS'!$C$3:$AB$26,MATCH($B91,'ENTRADA DE DATOS'!$C$3:$C$26,0),MATCH(L$14,'ENTRADA DE DATOS'!$C$3:$AB$3,0))))</f>
        <v/>
      </c>
    </row>
    <row r="92" spans="2:12" ht="50.1" customHeight="1" x14ac:dyDescent="0.25">
      <c r="B92" s="403" t="str">
        <f>IF($B$15="","",IF(MAX('ENTRADA DE DATOS'!$C$3:$C$26)&gt;$B91,$B91+1,""))</f>
        <v/>
      </c>
      <c r="C92" s="404" t="str">
        <f>IF($B92="","",INDEX('ENTRADA DE DATOS'!$C$3:$AB$26,MATCH($B92,'ENTRADA DE DATOS'!$C$3:$C$26,0),MATCH(C$14,'ENTRADA DE DATOS'!$C$3:$AB$3,0)))</f>
        <v/>
      </c>
      <c r="D92" s="405" t="str">
        <f>IF($B92="","",INDEX('ENTRADA DE DATOS'!$C$3:$AB$26,MATCH($B92,'ENTRADA DE DATOS'!$C$3:$C$26,0),MATCH(D$14,'ENTRADA DE DATOS'!$C$3:$AB$3,0)))</f>
        <v/>
      </c>
      <c r="E92" s="404" t="str">
        <f>IF($B92="","",INDEX('ENTRADA DE DATOS'!$C$3:$AB$26,MATCH($B92,'ENTRADA DE DATOS'!$C$3:$C$26,0),MATCH(E$14,'ENTRADA DE DATOS'!$C$3:$AB$3,0)))</f>
        <v/>
      </c>
      <c r="F92" s="406" t="str">
        <f>IF($B92="","",INDEX('ENTRADA DE DATOS'!$C$3:$AB$26,MATCH($B92,'ENTRADA DE DATOS'!$C$3:$C$26,0),MATCH(F$14,'ENTRADA DE DATOS'!$C$3:$AB$3,0)))</f>
        <v/>
      </c>
      <c r="G92" s="407" t="str">
        <f>IF($B92="","",INDEX('ENTRADA DE DATOS'!$C$3:$AB$26,MATCH($B92,'ENTRADA DE DATOS'!$C$3:$C$26,0),MATCH(G$14,'ENTRADA DE DATOS'!$C$3:$AB$3,0)))</f>
        <v/>
      </c>
      <c r="H92" s="336" t="str">
        <f>IF($L$12="","",IF($B92="","",INDEX('ENTRADA DE DATOS'!$C$3:$AB$26,MATCH($B92,'ENTRADA DE DATOS'!$C$3:$C$26,0),MATCH(H$14,'ENTRADA DE DATOS'!$C$3:$AB$3,0))))</f>
        <v/>
      </c>
      <c r="I92" s="336" t="str">
        <f>IF($L$12="","",IF($B92="","",INDEX('ENTRADA DE DATOS'!$C$3:$AB$26,MATCH($B92,'ENTRADA DE DATOS'!$C$3:$C$26,0),MATCH(I$14,'ENTRADA DE DATOS'!$C$3:$AB$3,0))))</f>
        <v/>
      </c>
      <c r="J92" s="336" t="str">
        <f>IF($L$12="","",IF($B92="","",INDEX('ENTRADA DE DATOS'!$C$3:$AB$26,MATCH($B92,'ENTRADA DE DATOS'!$C$3:$C$26,0),MATCH(J$14,'ENTRADA DE DATOS'!$C$3:$AB$3,0))))</f>
        <v/>
      </c>
      <c r="K92" s="336" t="str">
        <f>IF($L$12="","",IF($B92="","",INDEX('ENTRADA DE DATOS'!$C$3:$AB$26,MATCH($B92,'ENTRADA DE DATOS'!$C$3:$C$26,0),MATCH(K$14,'ENTRADA DE DATOS'!$C$3:$AB$3,0))))</f>
        <v/>
      </c>
      <c r="L92" s="336" t="str">
        <f>IF($L$12="","",IF($B92="","",INDEX('ENTRADA DE DATOS'!$C$3:$AB$26,MATCH($B92,'ENTRADA DE DATOS'!$C$3:$C$26,0),MATCH(L$14,'ENTRADA DE DATOS'!$C$3:$AB$3,0))))</f>
        <v/>
      </c>
    </row>
    <row r="93" spans="2:12" ht="50.1" customHeight="1" x14ac:dyDescent="0.25">
      <c r="B93" s="403" t="str">
        <f>IF($B$15="","",IF(MAX('ENTRADA DE DATOS'!$C$3:$C$26)&gt;$B92,$B92+1,""))</f>
        <v/>
      </c>
      <c r="C93" s="404" t="str">
        <f>IF($B93="","",INDEX('ENTRADA DE DATOS'!$C$3:$AB$26,MATCH($B93,'ENTRADA DE DATOS'!$C$3:$C$26,0),MATCH(C$14,'ENTRADA DE DATOS'!$C$3:$AB$3,0)))</f>
        <v/>
      </c>
      <c r="D93" s="405" t="str">
        <f>IF($B93="","",INDEX('ENTRADA DE DATOS'!$C$3:$AB$26,MATCH($B93,'ENTRADA DE DATOS'!$C$3:$C$26,0),MATCH(D$14,'ENTRADA DE DATOS'!$C$3:$AB$3,0)))</f>
        <v/>
      </c>
      <c r="E93" s="404" t="str">
        <f>IF($B93="","",INDEX('ENTRADA DE DATOS'!$C$3:$AB$26,MATCH($B93,'ENTRADA DE DATOS'!$C$3:$C$26,0),MATCH(E$14,'ENTRADA DE DATOS'!$C$3:$AB$3,0)))</f>
        <v/>
      </c>
      <c r="F93" s="406" t="str">
        <f>IF($B93="","",INDEX('ENTRADA DE DATOS'!$C$3:$AB$26,MATCH($B93,'ENTRADA DE DATOS'!$C$3:$C$26,0),MATCH(F$14,'ENTRADA DE DATOS'!$C$3:$AB$3,0)))</f>
        <v/>
      </c>
      <c r="G93" s="407" t="str">
        <f>IF($B93="","",INDEX('ENTRADA DE DATOS'!$C$3:$AB$26,MATCH($B93,'ENTRADA DE DATOS'!$C$3:$C$26,0),MATCH(G$14,'ENTRADA DE DATOS'!$C$3:$AB$3,0)))</f>
        <v/>
      </c>
      <c r="H93" s="336" t="str">
        <f>IF($L$12="","",IF($B93="","",INDEX('ENTRADA DE DATOS'!$C$3:$AB$26,MATCH($B93,'ENTRADA DE DATOS'!$C$3:$C$26,0),MATCH(H$14,'ENTRADA DE DATOS'!$C$3:$AB$3,0))))</f>
        <v/>
      </c>
      <c r="I93" s="336" t="str">
        <f>IF($L$12="","",IF($B93="","",INDEX('ENTRADA DE DATOS'!$C$3:$AB$26,MATCH($B93,'ENTRADA DE DATOS'!$C$3:$C$26,0),MATCH(I$14,'ENTRADA DE DATOS'!$C$3:$AB$3,0))))</f>
        <v/>
      </c>
      <c r="J93" s="336" t="str">
        <f>IF($L$12="","",IF($B93="","",INDEX('ENTRADA DE DATOS'!$C$3:$AB$26,MATCH($B93,'ENTRADA DE DATOS'!$C$3:$C$26,0),MATCH(J$14,'ENTRADA DE DATOS'!$C$3:$AB$3,0))))</f>
        <v/>
      </c>
      <c r="K93" s="336" t="str">
        <f>IF($L$12="","",IF($B93="","",INDEX('ENTRADA DE DATOS'!$C$3:$AB$26,MATCH($B93,'ENTRADA DE DATOS'!$C$3:$C$26,0),MATCH(K$14,'ENTRADA DE DATOS'!$C$3:$AB$3,0))))</f>
        <v/>
      </c>
      <c r="L93" s="336" t="str">
        <f>IF($L$12="","",IF($B93="","",INDEX('ENTRADA DE DATOS'!$C$3:$AB$26,MATCH($B93,'ENTRADA DE DATOS'!$C$3:$C$26,0),MATCH(L$14,'ENTRADA DE DATOS'!$C$3:$AB$3,0))))</f>
        <v/>
      </c>
    </row>
    <row r="94" spans="2:12" ht="50.1" customHeight="1" x14ac:dyDescent="0.25">
      <c r="B94" s="403" t="str">
        <f>IF($B$15="","",IF(MAX('ENTRADA DE DATOS'!$C$3:$C$26)&gt;$B93,$B93+1,""))</f>
        <v/>
      </c>
      <c r="C94" s="404" t="str">
        <f>IF($B94="","",INDEX('ENTRADA DE DATOS'!$C$3:$AB$26,MATCH($B94,'ENTRADA DE DATOS'!$C$3:$C$26,0),MATCH(C$14,'ENTRADA DE DATOS'!$C$3:$AB$3,0)))</f>
        <v/>
      </c>
      <c r="D94" s="405" t="str">
        <f>IF($B94="","",INDEX('ENTRADA DE DATOS'!$C$3:$AB$26,MATCH($B94,'ENTRADA DE DATOS'!$C$3:$C$26,0),MATCH(D$14,'ENTRADA DE DATOS'!$C$3:$AB$3,0)))</f>
        <v/>
      </c>
      <c r="E94" s="404" t="str">
        <f>IF($B94="","",INDEX('ENTRADA DE DATOS'!$C$3:$AB$26,MATCH($B94,'ENTRADA DE DATOS'!$C$3:$C$26,0),MATCH(E$14,'ENTRADA DE DATOS'!$C$3:$AB$3,0)))</f>
        <v/>
      </c>
      <c r="F94" s="406" t="str">
        <f>IF($B94="","",INDEX('ENTRADA DE DATOS'!$C$3:$AB$26,MATCH($B94,'ENTRADA DE DATOS'!$C$3:$C$26,0),MATCH(F$14,'ENTRADA DE DATOS'!$C$3:$AB$3,0)))</f>
        <v/>
      </c>
      <c r="G94" s="407" t="str">
        <f>IF($B94="","",INDEX('ENTRADA DE DATOS'!$C$3:$AB$26,MATCH($B94,'ENTRADA DE DATOS'!$C$3:$C$26,0),MATCH(G$14,'ENTRADA DE DATOS'!$C$3:$AB$3,0)))</f>
        <v/>
      </c>
      <c r="H94" s="336" t="str">
        <f>IF($L$12="","",IF($B94="","",INDEX('ENTRADA DE DATOS'!$C$3:$AB$26,MATCH($B94,'ENTRADA DE DATOS'!$C$3:$C$26,0),MATCH(H$14,'ENTRADA DE DATOS'!$C$3:$AB$3,0))))</f>
        <v/>
      </c>
      <c r="I94" s="336" t="str">
        <f>IF($L$12="","",IF($B94="","",INDEX('ENTRADA DE DATOS'!$C$3:$AB$26,MATCH($B94,'ENTRADA DE DATOS'!$C$3:$C$26,0),MATCH(I$14,'ENTRADA DE DATOS'!$C$3:$AB$3,0))))</f>
        <v/>
      </c>
      <c r="J94" s="336" t="str">
        <f>IF($L$12="","",IF($B94="","",INDEX('ENTRADA DE DATOS'!$C$3:$AB$26,MATCH($B94,'ENTRADA DE DATOS'!$C$3:$C$26,0),MATCH(J$14,'ENTRADA DE DATOS'!$C$3:$AB$3,0))))</f>
        <v/>
      </c>
      <c r="K94" s="336" t="str">
        <f>IF($L$12="","",IF($B94="","",INDEX('ENTRADA DE DATOS'!$C$3:$AB$26,MATCH($B94,'ENTRADA DE DATOS'!$C$3:$C$26,0),MATCH(K$14,'ENTRADA DE DATOS'!$C$3:$AB$3,0))))</f>
        <v/>
      </c>
      <c r="L94" s="336" t="str">
        <f>IF($L$12="","",IF($B94="","",INDEX('ENTRADA DE DATOS'!$C$3:$AB$26,MATCH($B94,'ENTRADA DE DATOS'!$C$3:$C$26,0),MATCH(L$14,'ENTRADA DE DATOS'!$C$3:$AB$3,0))))</f>
        <v/>
      </c>
    </row>
    <row r="95" spans="2:12" ht="50.1" customHeight="1" x14ac:dyDescent="0.25">
      <c r="B95" s="403" t="str">
        <f>IF($B$15="","",IF(MAX('ENTRADA DE DATOS'!$C$3:$C$26)&gt;$B94,$B94+1,""))</f>
        <v/>
      </c>
      <c r="C95" s="404" t="str">
        <f>IF($B95="","",INDEX('ENTRADA DE DATOS'!$C$3:$AB$26,MATCH($B95,'ENTRADA DE DATOS'!$C$3:$C$26,0),MATCH(C$14,'ENTRADA DE DATOS'!$C$3:$AB$3,0)))</f>
        <v/>
      </c>
      <c r="D95" s="405" t="str">
        <f>IF($B95="","",INDEX('ENTRADA DE DATOS'!$C$3:$AB$26,MATCH($B95,'ENTRADA DE DATOS'!$C$3:$C$26,0),MATCH(D$14,'ENTRADA DE DATOS'!$C$3:$AB$3,0)))</f>
        <v/>
      </c>
      <c r="E95" s="404" t="str">
        <f>IF($B95="","",INDEX('ENTRADA DE DATOS'!$C$3:$AB$26,MATCH($B95,'ENTRADA DE DATOS'!$C$3:$C$26,0),MATCH(E$14,'ENTRADA DE DATOS'!$C$3:$AB$3,0)))</f>
        <v/>
      </c>
      <c r="F95" s="406" t="str">
        <f>IF($B95="","",INDEX('ENTRADA DE DATOS'!$C$3:$AB$26,MATCH($B95,'ENTRADA DE DATOS'!$C$3:$C$26,0),MATCH(F$14,'ENTRADA DE DATOS'!$C$3:$AB$3,0)))</f>
        <v/>
      </c>
      <c r="G95" s="407" t="str">
        <f>IF($B95="","",INDEX('ENTRADA DE DATOS'!$C$3:$AB$26,MATCH($B95,'ENTRADA DE DATOS'!$C$3:$C$26,0),MATCH(G$14,'ENTRADA DE DATOS'!$C$3:$AB$3,0)))</f>
        <v/>
      </c>
      <c r="H95" s="336" t="str">
        <f>IF($L$12="","",IF($B95="","",INDEX('ENTRADA DE DATOS'!$C$3:$AB$26,MATCH($B95,'ENTRADA DE DATOS'!$C$3:$C$26,0),MATCH(H$14,'ENTRADA DE DATOS'!$C$3:$AB$3,0))))</f>
        <v/>
      </c>
      <c r="I95" s="336" t="str">
        <f>IF($L$12="","",IF($B95="","",INDEX('ENTRADA DE DATOS'!$C$3:$AB$26,MATCH($B95,'ENTRADA DE DATOS'!$C$3:$C$26,0),MATCH(I$14,'ENTRADA DE DATOS'!$C$3:$AB$3,0))))</f>
        <v/>
      </c>
      <c r="J95" s="336" t="str">
        <f>IF($L$12="","",IF($B95="","",INDEX('ENTRADA DE DATOS'!$C$3:$AB$26,MATCH($B95,'ENTRADA DE DATOS'!$C$3:$C$26,0),MATCH(J$14,'ENTRADA DE DATOS'!$C$3:$AB$3,0))))</f>
        <v/>
      </c>
      <c r="K95" s="336" t="str">
        <f>IF($L$12="","",IF($B95="","",INDEX('ENTRADA DE DATOS'!$C$3:$AB$26,MATCH($B95,'ENTRADA DE DATOS'!$C$3:$C$26,0),MATCH(K$14,'ENTRADA DE DATOS'!$C$3:$AB$3,0))))</f>
        <v/>
      </c>
      <c r="L95" s="336" t="str">
        <f>IF($L$12="","",IF($B95="","",INDEX('ENTRADA DE DATOS'!$C$3:$AB$26,MATCH($B95,'ENTRADA DE DATOS'!$C$3:$C$26,0),MATCH(L$14,'ENTRADA DE DATOS'!$C$3:$AB$3,0))))</f>
        <v/>
      </c>
    </row>
    <row r="96" spans="2:12" ht="50.1" customHeight="1" x14ac:dyDescent="0.25">
      <c r="B96" s="403" t="str">
        <f>IF($B$15="","",IF(MAX('ENTRADA DE DATOS'!$C$3:$C$26)&gt;$B95,$B95+1,""))</f>
        <v/>
      </c>
      <c r="C96" s="404" t="str">
        <f>IF($B96="","",INDEX('ENTRADA DE DATOS'!$C$3:$AB$26,MATCH($B96,'ENTRADA DE DATOS'!$C$3:$C$26,0),MATCH(C$14,'ENTRADA DE DATOS'!$C$3:$AB$3,0)))</f>
        <v/>
      </c>
      <c r="D96" s="405" t="str">
        <f>IF($B96="","",INDEX('ENTRADA DE DATOS'!$C$3:$AB$26,MATCH($B96,'ENTRADA DE DATOS'!$C$3:$C$26,0),MATCH(D$14,'ENTRADA DE DATOS'!$C$3:$AB$3,0)))</f>
        <v/>
      </c>
      <c r="E96" s="404" t="str">
        <f>IF($B96="","",INDEX('ENTRADA DE DATOS'!$C$3:$AB$26,MATCH($B96,'ENTRADA DE DATOS'!$C$3:$C$26,0),MATCH(E$14,'ENTRADA DE DATOS'!$C$3:$AB$3,0)))</f>
        <v/>
      </c>
      <c r="F96" s="406" t="str">
        <f>IF($B96="","",INDEX('ENTRADA DE DATOS'!$C$3:$AB$26,MATCH($B96,'ENTRADA DE DATOS'!$C$3:$C$26,0),MATCH(F$14,'ENTRADA DE DATOS'!$C$3:$AB$3,0)))</f>
        <v/>
      </c>
      <c r="G96" s="407" t="str">
        <f>IF($B96="","",INDEX('ENTRADA DE DATOS'!$C$3:$AB$26,MATCH($B96,'ENTRADA DE DATOS'!$C$3:$C$26,0),MATCH(G$14,'ENTRADA DE DATOS'!$C$3:$AB$3,0)))</f>
        <v/>
      </c>
      <c r="H96" s="336" t="str">
        <f>IF($L$12="","",IF($B96="","",INDEX('ENTRADA DE DATOS'!$C$3:$AB$26,MATCH($B96,'ENTRADA DE DATOS'!$C$3:$C$26,0),MATCH(H$14,'ENTRADA DE DATOS'!$C$3:$AB$3,0))))</f>
        <v/>
      </c>
      <c r="I96" s="336" t="str">
        <f>IF($L$12="","",IF($B96="","",INDEX('ENTRADA DE DATOS'!$C$3:$AB$26,MATCH($B96,'ENTRADA DE DATOS'!$C$3:$C$26,0),MATCH(I$14,'ENTRADA DE DATOS'!$C$3:$AB$3,0))))</f>
        <v/>
      </c>
      <c r="J96" s="336" t="str">
        <f>IF($L$12="","",IF($B96="","",INDEX('ENTRADA DE DATOS'!$C$3:$AB$26,MATCH($B96,'ENTRADA DE DATOS'!$C$3:$C$26,0),MATCH(J$14,'ENTRADA DE DATOS'!$C$3:$AB$3,0))))</f>
        <v/>
      </c>
      <c r="K96" s="336" t="str">
        <f>IF($L$12="","",IF($B96="","",INDEX('ENTRADA DE DATOS'!$C$3:$AB$26,MATCH($B96,'ENTRADA DE DATOS'!$C$3:$C$26,0),MATCH(K$14,'ENTRADA DE DATOS'!$C$3:$AB$3,0))))</f>
        <v/>
      </c>
      <c r="L96" s="336" t="str">
        <f>IF($L$12="","",IF($B96="","",INDEX('ENTRADA DE DATOS'!$C$3:$AB$26,MATCH($B96,'ENTRADA DE DATOS'!$C$3:$C$26,0),MATCH(L$14,'ENTRADA DE DATOS'!$C$3:$AB$3,0))))</f>
        <v/>
      </c>
    </row>
    <row r="97" spans="2:12" ht="50.1" customHeight="1" x14ac:dyDescent="0.25">
      <c r="B97" s="403" t="str">
        <f>IF($B$15="","",IF(MAX('ENTRADA DE DATOS'!$C$3:$C$26)&gt;$B96,$B96+1,""))</f>
        <v/>
      </c>
      <c r="C97" s="404" t="str">
        <f>IF($B97="","",INDEX('ENTRADA DE DATOS'!$C$3:$AB$26,MATCH($B97,'ENTRADA DE DATOS'!$C$3:$C$26,0),MATCH(C$14,'ENTRADA DE DATOS'!$C$3:$AB$3,0)))</f>
        <v/>
      </c>
      <c r="D97" s="405" t="str">
        <f>IF($B97="","",INDEX('ENTRADA DE DATOS'!$C$3:$AB$26,MATCH($B97,'ENTRADA DE DATOS'!$C$3:$C$26,0),MATCH(D$14,'ENTRADA DE DATOS'!$C$3:$AB$3,0)))</f>
        <v/>
      </c>
      <c r="E97" s="404" t="str">
        <f>IF($B97="","",INDEX('ENTRADA DE DATOS'!$C$3:$AB$26,MATCH($B97,'ENTRADA DE DATOS'!$C$3:$C$26,0),MATCH(E$14,'ENTRADA DE DATOS'!$C$3:$AB$3,0)))</f>
        <v/>
      </c>
      <c r="F97" s="406" t="str">
        <f>IF($B97="","",INDEX('ENTRADA DE DATOS'!$C$3:$AB$26,MATCH($B97,'ENTRADA DE DATOS'!$C$3:$C$26,0),MATCH(F$14,'ENTRADA DE DATOS'!$C$3:$AB$3,0)))</f>
        <v/>
      </c>
      <c r="G97" s="407" t="str">
        <f>IF($B97="","",INDEX('ENTRADA DE DATOS'!$C$3:$AB$26,MATCH($B97,'ENTRADA DE DATOS'!$C$3:$C$26,0),MATCH(G$14,'ENTRADA DE DATOS'!$C$3:$AB$3,0)))</f>
        <v/>
      </c>
      <c r="H97" s="336" t="str">
        <f>IF($L$12="","",IF($B97="","",INDEX('ENTRADA DE DATOS'!$C$3:$AB$26,MATCH($B97,'ENTRADA DE DATOS'!$C$3:$C$26,0),MATCH(H$14,'ENTRADA DE DATOS'!$C$3:$AB$3,0))))</f>
        <v/>
      </c>
      <c r="I97" s="336" t="str">
        <f>IF($L$12="","",IF($B97="","",INDEX('ENTRADA DE DATOS'!$C$3:$AB$26,MATCH($B97,'ENTRADA DE DATOS'!$C$3:$C$26,0),MATCH(I$14,'ENTRADA DE DATOS'!$C$3:$AB$3,0))))</f>
        <v/>
      </c>
      <c r="J97" s="336" t="str">
        <f>IF($L$12="","",IF($B97="","",INDEX('ENTRADA DE DATOS'!$C$3:$AB$26,MATCH($B97,'ENTRADA DE DATOS'!$C$3:$C$26,0),MATCH(J$14,'ENTRADA DE DATOS'!$C$3:$AB$3,0))))</f>
        <v/>
      </c>
      <c r="K97" s="336" t="str">
        <f>IF($L$12="","",IF($B97="","",INDEX('ENTRADA DE DATOS'!$C$3:$AB$26,MATCH($B97,'ENTRADA DE DATOS'!$C$3:$C$26,0),MATCH(K$14,'ENTRADA DE DATOS'!$C$3:$AB$3,0))))</f>
        <v/>
      </c>
      <c r="L97" s="336" t="str">
        <f>IF($L$12="","",IF($B97="","",INDEX('ENTRADA DE DATOS'!$C$3:$AB$26,MATCH($B97,'ENTRADA DE DATOS'!$C$3:$C$26,0),MATCH(L$14,'ENTRADA DE DATOS'!$C$3:$AB$3,0))))</f>
        <v/>
      </c>
    </row>
    <row r="98" spans="2:12" ht="50.1" customHeight="1" x14ac:dyDescent="0.25">
      <c r="B98" s="403" t="str">
        <f>IF($B$15="","",IF(MAX('ENTRADA DE DATOS'!$C$3:$C$26)&gt;$B97,$B97+1,""))</f>
        <v/>
      </c>
      <c r="C98" s="404" t="str">
        <f>IF($B98="","",INDEX('ENTRADA DE DATOS'!$C$3:$AB$26,MATCH($B98,'ENTRADA DE DATOS'!$C$3:$C$26,0),MATCH(C$14,'ENTRADA DE DATOS'!$C$3:$AB$3,0)))</f>
        <v/>
      </c>
      <c r="D98" s="405" t="str">
        <f>IF($B98="","",INDEX('ENTRADA DE DATOS'!$C$3:$AB$26,MATCH($B98,'ENTRADA DE DATOS'!$C$3:$C$26,0),MATCH(D$14,'ENTRADA DE DATOS'!$C$3:$AB$3,0)))</f>
        <v/>
      </c>
      <c r="E98" s="404" t="str">
        <f>IF($B98="","",INDEX('ENTRADA DE DATOS'!$C$3:$AB$26,MATCH($B98,'ENTRADA DE DATOS'!$C$3:$C$26,0),MATCH(E$14,'ENTRADA DE DATOS'!$C$3:$AB$3,0)))</f>
        <v/>
      </c>
      <c r="F98" s="406" t="str">
        <f>IF($B98="","",INDEX('ENTRADA DE DATOS'!$C$3:$AB$26,MATCH($B98,'ENTRADA DE DATOS'!$C$3:$C$26,0),MATCH(F$14,'ENTRADA DE DATOS'!$C$3:$AB$3,0)))</f>
        <v/>
      </c>
      <c r="G98" s="407" t="str">
        <f>IF($B98="","",INDEX('ENTRADA DE DATOS'!$C$3:$AB$26,MATCH($B98,'ENTRADA DE DATOS'!$C$3:$C$26,0),MATCH(G$14,'ENTRADA DE DATOS'!$C$3:$AB$3,0)))</f>
        <v/>
      </c>
      <c r="H98" s="336" t="str">
        <f>IF($L$12="","",IF($B98="","",INDEX('ENTRADA DE DATOS'!$C$3:$AB$26,MATCH($B98,'ENTRADA DE DATOS'!$C$3:$C$26,0),MATCH(H$14,'ENTRADA DE DATOS'!$C$3:$AB$3,0))))</f>
        <v/>
      </c>
      <c r="I98" s="336" t="str">
        <f>IF($L$12="","",IF($B98="","",INDEX('ENTRADA DE DATOS'!$C$3:$AB$26,MATCH($B98,'ENTRADA DE DATOS'!$C$3:$C$26,0),MATCH(I$14,'ENTRADA DE DATOS'!$C$3:$AB$3,0))))</f>
        <v/>
      </c>
      <c r="J98" s="336" t="str">
        <f>IF($L$12="","",IF($B98="","",INDEX('ENTRADA DE DATOS'!$C$3:$AB$26,MATCH($B98,'ENTRADA DE DATOS'!$C$3:$C$26,0),MATCH(J$14,'ENTRADA DE DATOS'!$C$3:$AB$3,0))))</f>
        <v/>
      </c>
      <c r="K98" s="336" t="str">
        <f>IF($L$12="","",IF($B98="","",INDEX('ENTRADA DE DATOS'!$C$3:$AB$26,MATCH($B98,'ENTRADA DE DATOS'!$C$3:$C$26,0),MATCH(K$14,'ENTRADA DE DATOS'!$C$3:$AB$3,0))))</f>
        <v/>
      </c>
      <c r="L98" s="336" t="str">
        <f>IF($L$12="","",IF($B98="","",INDEX('ENTRADA DE DATOS'!$C$3:$AB$26,MATCH($B98,'ENTRADA DE DATOS'!$C$3:$C$26,0),MATCH(L$14,'ENTRADA DE DATOS'!$C$3:$AB$3,0))))</f>
        <v/>
      </c>
    </row>
    <row r="99" spans="2:12" ht="50.1" customHeight="1" x14ac:dyDescent="0.25">
      <c r="B99" s="403" t="str">
        <f>IF($B$15="","",IF(MAX('ENTRADA DE DATOS'!$C$3:$C$26)&gt;$B98,$B98+1,""))</f>
        <v/>
      </c>
      <c r="C99" s="404" t="str">
        <f>IF($B99="","",INDEX('ENTRADA DE DATOS'!$C$3:$AB$26,MATCH($B99,'ENTRADA DE DATOS'!$C$3:$C$26,0),MATCH(C$14,'ENTRADA DE DATOS'!$C$3:$AB$3,0)))</f>
        <v/>
      </c>
      <c r="D99" s="405" t="str">
        <f>IF($B99="","",INDEX('ENTRADA DE DATOS'!$C$3:$AB$26,MATCH($B99,'ENTRADA DE DATOS'!$C$3:$C$26,0),MATCH(D$14,'ENTRADA DE DATOS'!$C$3:$AB$3,0)))</f>
        <v/>
      </c>
      <c r="E99" s="404" t="str">
        <f>IF($B99="","",INDEX('ENTRADA DE DATOS'!$C$3:$AB$26,MATCH($B99,'ENTRADA DE DATOS'!$C$3:$C$26,0),MATCH(E$14,'ENTRADA DE DATOS'!$C$3:$AB$3,0)))</f>
        <v/>
      </c>
      <c r="F99" s="406" t="str">
        <f>IF($B99="","",INDEX('ENTRADA DE DATOS'!$C$3:$AB$26,MATCH($B99,'ENTRADA DE DATOS'!$C$3:$C$26,0),MATCH(F$14,'ENTRADA DE DATOS'!$C$3:$AB$3,0)))</f>
        <v/>
      </c>
      <c r="G99" s="407" t="str">
        <f>IF($B99="","",INDEX('ENTRADA DE DATOS'!$C$3:$AB$26,MATCH($B99,'ENTRADA DE DATOS'!$C$3:$C$26,0),MATCH(G$14,'ENTRADA DE DATOS'!$C$3:$AB$3,0)))</f>
        <v/>
      </c>
      <c r="H99" s="336" t="str">
        <f>IF($L$12="","",IF($B99="","",INDEX('ENTRADA DE DATOS'!$C$3:$AB$26,MATCH($B99,'ENTRADA DE DATOS'!$C$3:$C$26,0),MATCH(H$14,'ENTRADA DE DATOS'!$C$3:$AB$3,0))))</f>
        <v/>
      </c>
      <c r="I99" s="336" t="str">
        <f>IF($L$12="","",IF($B99="","",INDEX('ENTRADA DE DATOS'!$C$3:$AB$26,MATCH($B99,'ENTRADA DE DATOS'!$C$3:$C$26,0),MATCH(I$14,'ENTRADA DE DATOS'!$C$3:$AB$3,0))))</f>
        <v/>
      </c>
      <c r="J99" s="336" t="str">
        <f>IF($L$12="","",IF($B99="","",INDEX('ENTRADA DE DATOS'!$C$3:$AB$26,MATCH($B99,'ENTRADA DE DATOS'!$C$3:$C$26,0),MATCH(J$14,'ENTRADA DE DATOS'!$C$3:$AB$3,0))))</f>
        <v/>
      </c>
      <c r="K99" s="336" t="str">
        <f>IF($L$12="","",IF($B99="","",INDEX('ENTRADA DE DATOS'!$C$3:$AB$26,MATCH($B99,'ENTRADA DE DATOS'!$C$3:$C$26,0),MATCH(K$14,'ENTRADA DE DATOS'!$C$3:$AB$3,0))))</f>
        <v/>
      </c>
      <c r="L99" s="336" t="str">
        <f>IF($L$12="","",IF($B99="","",INDEX('ENTRADA DE DATOS'!$C$3:$AB$26,MATCH($B99,'ENTRADA DE DATOS'!$C$3:$C$26,0),MATCH(L$14,'ENTRADA DE DATOS'!$C$3:$AB$3,0))))</f>
        <v/>
      </c>
    </row>
    <row r="100" spans="2:12" ht="50.1" customHeight="1" x14ac:dyDescent="0.25">
      <c r="B100" s="403" t="str">
        <f>IF($B$15="","",IF(MAX('ENTRADA DE DATOS'!$C$3:$C$26)&gt;$B99,$B99+1,""))</f>
        <v/>
      </c>
      <c r="C100" s="404" t="str">
        <f>IF($B100="","",INDEX('ENTRADA DE DATOS'!$C$3:$AB$26,MATCH($B100,'ENTRADA DE DATOS'!$C$3:$C$26,0),MATCH(C$14,'ENTRADA DE DATOS'!$C$3:$AB$3,0)))</f>
        <v/>
      </c>
      <c r="D100" s="405" t="str">
        <f>IF($B100="","",INDEX('ENTRADA DE DATOS'!$C$3:$AB$26,MATCH($B100,'ENTRADA DE DATOS'!$C$3:$C$26,0),MATCH(D$14,'ENTRADA DE DATOS'!$C$3:$AB$3,0)))</f>
        <v/>
      </c>
      <c r="E100" s="404" t="str">
        <f>IF($B100="","",INDEX('ENTRADA DE DATOS'!$C$3:$AB$26,MATCH($B100,'ENTRADA DE DATOS'!$C$3:$C$26,0),MATCH(E$14,'ENTRADA DE DATOS'!$C$3:$AB$3,0)))</f>
        <v/>
      </c>
      <c r="F100" s="406" t="str">
        <f>IF($B100="","",INDEX('ENTRADA DE DATOS'!$C$3:$AB$26,MATCH($B100,'ENTRADA DE DATOS'!$C$3:$C$26,0),MATCH(F$14,'ENTRADA DE DATOS'!$C$3:$AB$3,0)))</f>
        <v/>
      </c>
      <c r="G100" s="407" t="str">
        <f>IF($B100="","",INDEX('ENTRADA DE DATOS'!$C$3:$AB$26,MATCH($B100,'ENTRADA DE DATOS'!$C$3:$C$26,0),MATCH(G$14,'ENTRADA DE DATOS'!$C$3:$AB$3,0)))</f>
        <v/>
      </c>
      <c r="H100" s="336" t="str">
        <f>IF($L$12="","",IF($B100="","",INDEX('ENTRADA DE DATOS'!$C$3:$AB$26,MATCH($B100,'ENTRADA DE DATOS'!$C$3:$C$26,0),MATCH(H$14,'ENTRADA DE DATOS'!$C$3:$AB$3,0))))</f>
        <v/>
      </c>
      <c r="I100" s="336" t="str">
        <f>IF($L$12="","",IF($B100="","",INDEX('ENTRADA DE DATOS'!$C$3:$AB$26,MATCH($B100,'ENTRADA DE DATOS'!$C$3:$C$26,0),MATCH(I$14,'ENTRADA DE DATOS'!$C$3:$AB$3,0))))</f>
        <v/>
      </c>
      <c r="J100" s="336" t="str">
        <f>IF($L$12="","",IF($B100="","",INDEX('ENTRADA DE DATOS'!$C$3:$AB$26,MATCH($B100,'ENTRADA DE DATOS'!$C$3:$C$26,0),MATCH(J$14,'ENTRADA DE DATOS'!$C$3:$AB$3,0))))</f>
        <v/>
      </c>
      <c r="K100" s="336" t="str">
        <f>IF($L$12="","",IF($B100="","",INDEX('ENTRADA DE DATOS'!$C$3:$AB$26,MATCH($B100,'ENTRADA DE DATOS'!$C$3:$C$26,0),MATCH(K$14,'ENTRADA DE DATOS'!$C$3:$AB$3,0))))</f>
        <v/>
      </c>
      <c r="L100" s="336" t="str">
        <f>IF($L$12="","",IF($B100="","",INDEX('ENTRADA DE DATOS'!$C$3:$AB$26,MATCH($B100,'ENTRADA DE DATOS'!$C$3:$C$26,0),MATCH(L$14,'ENTRADA DE DATOS'!$C$3:$AB$3,0))))</f>
        <v/>
      </c>
    </row>
    <row r="101" spans="2:12" ht="50.1" customHeight="1" x14ac:dyDescent="0.25">
      <c r="B101" s="403" t="str">
        <f>IF($B$15="","",IF(MAX('ENTRADA DE DATOS'!$C$3:$C$26)&gt;$B100,$B100+1,""))</f>
        <v/>
      </c>
      <c r="C101" s="404" t="str">
        <f>IF($B101="","",INDEX('ENTRADA DE DATOS'!$C$3:$AB$26,MATCH($B101,'ENTRADA DE DATOS'!$C$3:$C$26,0),MATCH(C$14,'ENTRADA DE DATOS'!$C$3:$AB$3,0)))</f>
        <v/>
      </c>
      <c r="D101" s="405" t="str">
        <f>IF($B101="","",INDEX('ENTRADA DE DATOS'!$C$3:$AB$26,MATCH($B101,'ENTRADA DE DATOS'!$C$3:$C$26,0),MATCH(D$14,'ENTRADA DE DATOS'!$C$3:$AB$3,0)))</f>
        <v/>
      </c>
      <c r="E101" s="404" t="str">
        <f>IF($B101="","",INDEX('ENTRADA DE DATOS'!$C$3:$AB$26,MATCH($B101,'ENTRADA DE DATOS'!$C$3:$C$26,0),MATCH(E$14,'ENTRADA DE DATOS'!$C$3:$AB$3,0)))</f>
        <v/>
      </c>
      <c r="F101" s="406" t="str">
        <f>IF($B101="","",INDEX('ENTRADA DE DATOS'!$C$3:$AB$26,MATCH($B101,'ENTRADA DE DATOS'!$C$3:$C$26,0),MATCH(F$14,'ENTRADA DE DATOS'!$C$3:$AB$3,0)))</f>
        <v/>
      </c>
      <c r="G101" s="407" t="str">
        <f>IF($B101="","",INDEX('ENTRADA DE DATOS'!$C$3:$AB$26,MATCH($B101,'ENTRADA DE DATOS'!$C$3:$C$26,0),MATCH(G$14,'ENTRADA DE DATOS'!$C$3:$AB$3,0)))</f>
        <v/>
      </c>
      <c r="H101" s="336" t="str">
        <f>IF($L$12="","",IF($B101="","",INDEX('ENTRADA DE DATOS'!$C$3:$AB$26,MATCH($B101,'ENTRADA DE DATOS'!$C$3:$C$26,0),MATCH(H$14,'ENTRADA DE DATOS'!$C$3:$AB$3,0))))</f>
        <v/>
      </c>
      <c r="I101" s="336" t="str">
        <f>IF($L$12="","",IF($B101="","",INDEX('ENTRADA DE DATOS'!$C$3:$AB$26,MATCH($B101,'ENTRADA DE DATOS'!$C$3:$C$26,0),MATCH(I$14,'ENTRADA DE DATOS'!$C$3:$AB$3,0))))</f>
        <v/>
      </c>
      <c r="J101" s="336" t="str">
        <f>IF($L$12="","",IF($B101="","",INDEX('ENTRADA DE DATOS'!$C$3:$AB$26,MATCH($B101,'ENTRADA DE DATOS'!$C$3:$C$26,0),MATCH(J$14,'ENTRADA DE DATOS'!$C$3:$AB$3,0))))</f>
        <v/>
      </c>
      <c r="K101" s="336" t="str">
        <f>IF($L$12="","",IF($B101="","",INDEX('ENTRADA DE DATOS'!$C$3:$AB$26,MATCH($B101,'ENTRADA DE DATOS'!$C$3:$C$26,0),MATCH(K$14,'ENTRADA DE DATOS'!$C$3:$AB$3,0))))</f>
        <v/>
      </c>
      <c r="L101" s="336" t="str">
        <f>IF($L$12="","",IF($B101="","",INDEX('ENTRADA DE DATOS'!$C$3:$AB$26,MATCH($B101,'ENTRADA DE DATOS'!$C$3:$C$26,0),MATCH(L$14,'ENTRADA DE DATOS'!$C$3:$AB$3,0))))</f>
        <v/>
      </c>
    </row>
    <row r="102" spans="2:12" ht="50.1" customHeight="1" x14ac:dyDescent="0.25">
      <c r="B102" s="403" t="str">
        <f>IF($B$15="","",IF(MAX('ENTRADA DE DATOS'!$C$3:$C$26)&gt;$B101,$B101+1,""))</f>
        <v/>
      </c>
      <c r="C102" s="404" t="str">
        <f>IF($B102="","",INDEX('ENTRADA DE DATOS'!$C$3:$AB$26,MATCH($B102,'ENTRADA DE DATOS'!$C$3:$C$26,0),MATCH(C$14,'ENTRADA DE DATOS'!$C$3:$AB$3,0)))</f>
        <v/>
      </c>
      <c r="D102" s="405" t="str">
        <f>IF($B102="","",INDEX('ENTRADA DE DATOS'!$C$3:$AB$26,MATCH($B102,'ENTRADA DE DATOS'!$C$3:$C$26,0),MATCH(D$14,'ENTRADA DE DATOS'!$C$3:$AB$3,0)))</f>
        <v/>
      </c>
      <c r="E102" s="404" t="str">
        <f>IF($B102="","",INDEX('ENTRADA DE DATOS'!$C$3:$AB$26,MATCH($B102,'ENTRADA DE DATOS'!$C$3:$C$26,0),MATCH(E$14,'ENTRADA DE DATOS'!$C$3:$AB$3,0)))</f>
        <v/>
      </c>
      <c r="F102" s="406" t="str">
        <f>IF($B102="","",INDEX('ENTRADA DE DATOS'!$C$3:$AB$26,MATCH($B102,'ENTRADA DE DATOS'!$C$3:$C$26,0),MATCH(F$14,'ENTRADA DE DATOS'!$C$3:$AB$3,0)))</f>
        <v/>
      </c>
      <c r="G102" s="407" t="str">
        <f>IF($B102="","",INDEX('ENTRADA DE DATOS'!$C$3:$AB$26,MATCH($B102,'ENTRADA DE DATOS'!$C$3:$C$26,0),MATCH(G$14,'ENTRADA DE DATOS'!$C$3:$AB$3,0)))</f>
        <v/>
      </c>
      <c r="H102" s="336" t="str">
        <f>IF($L$12="","",IF($B102="","",INDEX('ENTRADA DE DATOS'!$C$3:$AB$26,MATCH($B102,'ENTRADA DE DATOS'!$C$3:$C$26,0),MATCH(H$14,'ENTRADA DE DATOS'!$C$3:$AB$3,0))))</f>
        <v/>
      </c>
      <c r="I102" s="336" t="str">
        <f>IF($L$12="","",IF($B102="","",INDEX('ENTRADA DE DATOS'!$C$3:$AB$26,MATCH($B102,'ENTRADA DE DATOS'!$C$3:$C$26,0),MATCH(I$14,'ENTRADA DE DATOS'!$C$3:$AB$3,0))))</f>
        <v/>
      </c>
      <c r="J102" s="336" t="str">
        <f>IF($L$12="","",IF($B102="","",INDEX('ENTRADA DE DATOS'!$C$3:$AB$26,MATCH($B102,'ENTRADA DE DATOS'!$C$3:$C$26,0),MATCH(J$14,'ENTRADA DE DATOS'!$C$3:$AB$3,0))))</f>
        <v/>
      </c>
      <c r="K102" s="336" t="str">
        <f>IF($L$12="","",IF($B102="","",INDEX('ENTRADA DE DATOS'!$C$3:$AB$26,MATCH($B102,'ENTRADA DE DATOS'!$C$3:$C$26,0),MATCH(K$14,'ENTRADA DE DATOS'!$C$3:$AB$3,0))))</f>
        <v/>
      </c>
      <c r="L102" s="336" t="str">
        <f>IF($L$12="","",IF($B102="","",INDEX('ENTRADA DE DATOS'!$C$3:$AB$26,MATCH($B102,'ENTRADA DE DATOS'!$C$3:$C$26,0),MATCH(L$14,'ENTRADA DE DATOS'!$C$3:$AB$3,0))))</f>
        <v/>
      </c>
    </row>
    <row r="103" spans="2:12" ht="50.1" customHeight="1" x14ac:dyDescent="0.25">
      <c r="B103" s="403" t="str">
        <f>IF($B$15="","",IF(MAX('ENTRADA DE DATOS'!$C$3:$C$26)&gt;$B102,$B102+1,""))</f>
        <v/>
      </c>
      <c r="C103" s="404" t="str">
        <f>IF($B103="","",INDEX('ENTRADA DE DATOS'!$C$3:$AB$26,MATCH($B103,'ENTRADA DE DATOS'!$C$3:$C$26,0),MATCH(C$14,'ENTRADA DE DATOS'!$C$3:$AB$3,0)))</f>
        <v/>
      </c>
      <c r="D103" s="405" t="str">
        <f>IF($B103="","",INDEX('ENTRADA DE DATOS'!$C$3:$AB$26,MATCH($B103,'ENTRADA DE DATOS'!$C$3:$C$26,0),MATCH(D$14,'ENTRADA DE DATOS'!$C$3:$AB$3,0)))</f>
        <v/>
      </c>
      <c r="E103" s="404" t="str">
        <f>IF($B103="","",INDEX('ENTRADA DE DATOS'!$C$3:$AB$26,MATCH($B103,'ENTRADA DE DATOS'!$C$3:$C$26,0),MATCH(E$14,'ENTRADA DE DATOS'!$C$3:$AB$3,0)))</f>
        <v/>
      </c>
      <c r="F103" s="406" t="str">
        <f>IF($B103="","",INDEX('ENTRADA DE DATOS'!$C$3:$AB$26,MATCH($B103,'ENTRADA DE DATOS'!$C$3:$C$26,0),MATCH(F$14,'ENTRADA DE DATOS'!$C$3:$AB$3,0)))</f>
        <v/>
      </c>
      <c r="G103" s="407" t="str">
        <f>IF($B103="","",INDEX('ENTRADA DE DATOS'!$C$3:$AB$26,MATCH($B103,'ENTRADA DE DATOS'!$C$3:$C$26,0),MATCH(G$14,'ENTRADA DE DATOS'!$C$3:$AB$3,0)))</f>
        <v/>
      </c>
      <c r="H103" s="336" t="str">
        <f>IF($L$12="","",IF($B103="","",INDEX('ENTRADA DE DATOS'!$C$3:$AB$26,MATCH($B103,'ENTRADA DE DATOS'!$C$3:$C$26,0),MATCH(H$14,'ENTRADA DE DATOS'!$C$3:$AB$3,0))))</f>
        <v/>
      </c>
      <c r="I103" s="336" t="str">
        <f>IF($L$12="","",IF($B103="","",INDEX('ENTRADA DE DATOS'!$C$3:$AB$26,MATCH($B103,'ENTRADA DE DATOS'!$C$3:$C$26,0),MATCH(I$14,'ENTRADA DE DATOS'!$C$3:$AB$3,0))))</f>
        <v/>
      </c>
      <c r="J103" s="336" t="str">
        <f>IF($L$12="","",IF($B103="","",INDEX('ENTRADA DE DATOS'!$C$3:$AB$26,MATCH($B103,'ENTRADA DE DATOS'!$C$3:$C$26,0),MATCH(J$14,'ENTRADA DE DATOS'!$C$3:$AB$3,0))))</f>
        <v/>
      </c>
      <c r="K103" s="336" t="str">
        <f>IF($L$12="","",IF($B103="","",INDEX('ENTRADA DE DATOS'!$C$3:$AB$26,MATCH($B103,'ENTRADA DE DATOS'!$C$3:$C$26,0),MATCH(K$14,'ENTRADA DE DATOS'!$C$3:$AB$3,0))))</f>
        <v/>
      </c>
      <c r="L103" s="336" t="str">
        <f>IF($L$12="","",IF($B103="","",INDEX('ENTRADA DE DATOS'!$C$3:$AB$26,MATCH($B103,'ENTRADA DE DATOS'!$C$3:$C$26,0),MATCH(L$14,'ENTRADA DE DATOS'!$C$3:$AB$3,0))))</f>
        <v/>
      </c>
    </row>
    <row r="104" spans="2:12" ht="50.1" customHeight="1" x14ac:dyDescent="0.25">
      <c r="B104" s="403" t="str">
        <f>IF($B$15="","",IF(MAX('ENTRADA DE DATOS'!$C$3:$C$26)&gt;$B103,$B103+1,""))</f>
        <v/>
      </c>
      <c r="C104" s="404" t="str">
        <f>IF($B104="","",INDEX('ENTRADA DE DATOS'!$C$3:$AB$26,MATCH($B104,'ENTRADA DE DATOS'!$C$3:$C$26,0),MATCH(C$14,'ENTRADA DE DATOS'!$C$3:$AB$3,0)))</f>
        <v/>
      </c>
      <c r="D104" s="405" t="str">
        <f>IF($B104="","",INDEX('ENTRADA DE DATOS'!$C$3:$AB$26,MATCH($B104,'ENTRADA DE DATOS'!$C$3:$C$26,0),MATCH(D$14,'ENTRADA DE DATOS'!$C$3:$AB$3,0)))</f>
        <v/>
      </c>
      <c r="E104" s="404" t="str">
        <f>IF($B104="","",INDEX('ENTRADA DE DATOS'!$C$3:$AB$26,MATCH($B104,'ENTRADA DE DATOS'!$C$3:$C$26,0),MATCH(E$14,'ENTRADA DE DATOS'!$C$3:$AB$3,0)))</f>
        <v/>
      </c>
      <c r="F104" s="406" t="str">
        <f>IF($B104="","",INDEX('ENTRADA DE DATOS'!$C$3:$AB$26,MATCH($B104,'ENTRADA DE DATOS'!$C$3:$C$26,0),MATCH(F$14,'ENTRADA DE DATOS'!$C$3:$AB$3,0)))</f>
        <v/>
      </c>
      <c r="G104" s="407" t="str">
        <f>IF($B104="","",INDEX('ENTRADA DE DATOS'!$C$3:$AB$26,MATCH($B104,'ENTRADA DE DATOS'!$C$3:$C$26,0),MATCH(G$14,'ENTRADA DE DATOS'!$C$3:$AB$3,0)))</f>
        <v/>
      </c>
      <c r="H104" s="336" t="str">
        <f>IF($L$12="","",IF($B104="","",INDEX('ENTRADA DE DATOS'!$C$3:$AB$26,MATCH($B104,'ENTRADA DE DATOS'!$C$3:$C$26,0),MATCH(H$14,'ENTRADA DE DATOS'!$C$3:$AB$3,0))))</f>
        <v/>
      </c>
      <c r="I104" s="336" t="str">
        <f>IF($L$12="","",IF($B104="","",INDEX('ENTRADA DE DATOS'!$C$3:$AB$26,MATCH($B104,'ENTRADA DE DATOS'!$C$3:$C$26,0),MATCH(I$14,'ENTRADA DE DATOS'!$C$3:$AB$3,0))))</f>
        <v/>
      </c>
      <c r="J104" s="336" t="str">
        <f>IF($L$12="","",IF($B104="","",INDEX('ENTRADA DE DATOS'!$C$3:$AB$26,MATCH($B104,'ENTRADA DE DATOS'!$C$3:$C$26,0),MATCH(J$14,'ENTRADA DE DATOS'!$C$3:$AB$3,0))))</f>
        <v/>
      </c>
      <c r="K104" s="336" t="str">
        <f>IF($L$12="","",IF($B104="","",INDEX('ENTRADA DE DATOS'!$C$3:$AB$26,MATCH($B104,'ENTRADA DE DATOS'!$C$3:$C$26,0),MATCH(K$14,'ENTRADA DE DATOS'!$C$3:$AB$3,0))))</f>
        <v/>
      </c>
      <c r="L104" s="336" t="str">
        <f>IF($L$12="","",IF($B104="","",INDEX('ENTRADA DE DATOS'!$C$3:$AB$26,MATCH($B104,'ENTRADA DE DATOS'!$C$3:$C$26,0),MATCH(L$14,'ENTRADA DE DATOS'!$C$3:$AB$3,0))))</f>
        <v/>
      </c>
    </row>
    <row r="105" spans="2:12" ht="50.1" customHeight="1" x14ac:dyDescent="0.25">
      <c r="B105" s="403" t="str">
        <f>IF($B$15="","",IF(MAX('ENTRADA DE DATOS'!$C$3:$C$26)&gt;$B104,$B104+1,""))</f>
        <v/>
      </c>
      <c r="C105" s="404" t="str">
        <f>IF($B105="","",INDEX('ENTRADA DE DATOS'!$C$3:$AB$26,MATCH($B105,'ENTRADA DE DATOS'!$C$3:$C$26,0),MATCH(C$14,'ENTRADA DE DATOS'!$C$3:$AB$3,0)))</f>
        <v/>
      </c>
      <c r="D105" s="405" t="str">
        <f>IF($B105="","",INDEX('ENTRADA DE DATOS'!$C$3:$AB$26,MATCH($B105,'ENTRADA DE DATOS'!$C$3:$C$26,0),MATCH(D$14,'ENTRADA DE DATOS'!$C$3:$AB$3,0)))</f>
        <v/>
      </c>
      <c r="E105" s="404" t="str">
        <f>IF($B105="","",INDEX('ENTRADA DE DATOS'!$C$3:$AB$26,MATCH($B105,'ENTRADA DE DATOS'!$C$3:$C$26,0),MATCH(E$14,'ENTRADA DE DATOS'!$C$3:$AB$3,0)))</f>
        <v/>
      </c>
      <c r="F105" s="406" t="str">
        <f>IF($B105="","",INDEX('ENTRADA DE DATOS'!$C$3:$AB$26,MATCH($B105,'ENTRADA DE DATOS'!$C$3:$C$26,0),MATCH(F$14,'ENTRADA DE DATOS'!$C$3:$AB$3,0)))</f>
        <v/>
      </c>
      <c r="G105" s="407" t="str">
        <f>IF($B105="","",INDEX('ENTRADA DE DATOS'!$C$3:$AB$26,MATCH($B105,'ENTRADA DE DATOS'!$C$3:$C$26,0),MATCH(G$14,'ENTRADA DE DATOS'!$C$3:$AB$3,0)))</f>
        <v/>
      </c>
      <c r="H105" s="336" t="str">
        <f>IF($L$12="","",IF($B105="","",INDEX('ENTRADA DE DATOS'!$C$3:$AB$26,MATCH($B105,'ENTRADA DE DATOS'!$C$3:$C$26,0),MATCH(H$14,'ENTRADA DE DATOS'!$C$3:$AB$3,0))))</f>
        <v/>
      </c>
      <c r="I105" s="336" t="str">
        <f>IF($L$12="","",IF($B105="","",INDEX('ENTRADA DE DATOS'!$C$3:$AB$26,MATCH($B105,'ENTRADA DE DATOS'!$C$3:$C$26,0),MATCH(I$14,'ENTRADA DE DATOS'!$C$3:$AB$3,0))))</f>
        <v/>
      </c>
      <c r="J105" s="336" t="str">
        <f>IF($L$12="","",IF($B105="","",INDEX('ENTRADA DE DATOS'!$C$3:$AB$26,MATCH($B105,'ENTRADA DE DATOS'!$C$3:$C$26,0),MATCH(J$14,'ENTRADA DE DATOS'!$C$3:$AB$3,0))))</f>
        <v/>
      </c>
      <c r="K105" s="336" t="str">
        <f>IF($L$12="","",IF($B105="","",INDEX('ENTRADA DE DATOS'!$C$3:$AB$26,MATCH($B105,'ENTRADA DE DATOS'!$C$3:$C$26,0),MATCH(K$14,'ENTRADA DE DATOS'!$C$3:$AB$3,0))))</f>
        <v/>
      </c>
      <c r="L105" s="336" t="str">
        <f>IF($L$12="","",IF($B105="","",INDEX('ENTRADA DE DATOS'!$C$3:$AB$26,MATCH($B105,'ENTRADA DE DATOS'!$C$3:$C$26,0),MATCH(L$14,'ENTRADA DE DATOS'!$C$3:$AB$3,0))))</f>
        <v/>
      </c>
    </row>
    <row r="106" spans="2:12" ht="50.1" customHeight="1" x14ac:dyDescent="0.25">
      <c r="B106" s="403" t="str">
        <f>IF($B$15="","",IF(MAX('ENTRADA DE DATOS'!$C$3:$C$26)&gt;$B105,$B105+1,""))</f>
        <v/>
      </c>
      <c r="C106" s="404" t="str">
        <f>IF($B106="","",INDEX('ENTRADA DE DATOS'!$C$3:$AB$26,MATCH($B106,'ENTRADA DE DATOS'!$C$3:$C$26,0),MATCH(C$14,'ENTRADA DE DATOS'!$C$3:$AB$3,0)))</f>
        <v/>
      </c>
      <c r="D106" s="405" t="str">
        <f>IF($B106="","",INDEX('ENTRADA DE DATOS'!$C$3:$AB$26,MATCH($B106,'ENTRADA DE DATOS'!$C$3:$C$26,0),MATCH(D$14,'ENTRADA DE DATOS'!$C$3:$AB$3,0)))</f>
        <v/>
      </c>
      <c r="E106" s="404" t="str">
        <f>IF($B106="","",INDEX('ENTRADA DE DATOS'!$C$3:$AB$26,MATCH($B106,'ENTRADA DE DATOS'!$C$3:$C$26,0),MATCH(E$14,'ENTRADA DE DATOS'!$C$3:$AB$3,0)))</f>
        <v/>
      </c>
      <c r="F106" s="406" t="str">
        <f>IF($B106="","",INDEX('ENTRADA DE DATOS'!$C$3:$AB$26,MATCH($B106,'ENTRADA DE DATOS'!$C$3:$C$26,0),MATCH(F$14,'ENTRADA DE DATOS'!$C$3:$AB$3,0)))</f>
        <v/>
      </c>
      <c r="G106" s="407" t="str">
        <f>IF($B106="","",INDEX('ENTRADA DE DATOS'!$C$3:$AB$26,MATCH($B106,'ENTRADA DE DATOS'!$C$3:$C$26,0),MATCH(G$14,'ENTRADA DE DATOS'!$C$3:$AB$3,0)))</f>
        <v/>
      </c>
      <c r="H106" s="336" t="str">
        <f>IF($L$12="","",IF($B106="","",INDEX('ENTRADA DE DATOS'!$C$3:$AB$26,MATCH($B106,'ENTRADA DE DATOS'!$C$3:$C$26,0),MATCH(H$14,'ENTRADA DE DATOS'!$C$3:$AB$3,0))))</f>
        <v/>
      </c>
      <c r="I106" s="336" t="str">
        <f>IF($L$12="","",IF($B106="","",INDEX('ENTRADA DE DATOS'!$C$3:$AB$26,MATCH($B106,'ENTRADA DE DATOS'!$C$3:$C$26,0),MATCH(I$14,'ENTRADA DE DATOS'!$C$3:$AB$3,0))))</f>
        <v/>
      </c>
      <c r="J106" s="336" t="str">
        <f>IF($L$12="","",IF($B106="","",INDEX('ENTRADA DE DATOS'!$C$3:$AB$26,MATCH($B106,'ENTRADA DE DATOS'!$C$3:$C$26,0),MATCH(J$14,'ENTRADA DE DATOS'!$C$3:$AB$3,0))))</f>
        <v/>
      </c>
      <c r="K106" s="336" t="str">
        <f>IF($L$12="","",IF($B106="","",INDEX('ENTRADA DE DATOS'!$C$3:$AB$26,MATCH($B106,'ENTRADA DE DATOS'!$C$3:$C$26,0),MATCH(K$14,'ENTRADA DE DATOS'!$C$3:$AB$3,0))))</f>
        <v/>
      </c>
      <c r="L106" s="336" t="str">
        <f>IF($L$12="","",IF($B106="","",INDEX('ENTRADA DE DATOS'!$C$3:$AB$26,MATCH($B106,'ENTRADA DE DATOS'!$C$3:$C$26,0),MATCH(L$14,'ENTRADA DE DATOS'!$C$3:$AB$3,0))))</f>
        <v/>
      </c>
    </row>
    <row r="107" spans="2:12" ht="50.1" customHeight="1" x14ac:dyDescent="0.25">
      <c r="B107" s="403" t="str">
        <f>IF($B$15="","",IF(MAX('ENTRADA DE DATOS'!$C$3:$C$26)&gt;$B106,$B106+1,""))</f>
        <v/>
      </c>
      <c r="C107" s="404" t="str">
        <f>IF($B107="","",INDEX('ENTRADA DE DATOS'!$C$3:$AB$26,MATCH($B107,'ENTRADA DE DATOS'!$C$3:$C$26,0),MATCH(C$14,'ENTRADA DE DATOS'!$C$3:$AB$3,0)))</f>
        <v/>
      </c>
      <c r="D107" s="405" t="str">
        <f>IF($B107="","",INDEX('ENTRADA DE DATOS'!$C$3:$AB$26,MATCH($B107,'ENTRADA DE DATOS'!$C$3:$C$26,0),MATCH(D$14,'ENTRADA DE DATOS'!$C$3:$AB$3,0)))</f>
        <v/>
      </c>
      <c r="E107" s="404" t="str">
        <f>IF($B107="","",INDEX('ENTRADA DE DATOS'!$C$3:$AB$26,MATCH($B107,'ENTRADA DE DATOS'!$C$3:$C$26,0),MATCH(E$14,'ENTRADA DE DATOS'!$C$3:$AB$3,0)))</f>
        <v/>
      </c>
      <c r="F107" s="406" t="str">
        <f>IF($B107="","",INDEX('ENTRADA DE DATOS'!$C$3:$AB$26,MATCH($B107,'ENTRADA DE DATOS'!$C$3:$C$26,0),MATCH(F$14,'ENTRADA DE DATOS'!$C$3:$AB$3,0)))</f>
        <v/>
      </c>
      <c r="G107" s="407" t="str">
        <f>IF($B107="","",INDEX('ENTRADA DE DATOS'!$C$3:$AB$26,MATCH($B107,'ENTRADA DE DATOS'!$C$3:$C$26,0),MATCH(G$14,'ENTRADA DE DATOS'!$C$3:$AB$3,0)))</f>
        <v/>
      </c>
      <c r="H107" s="336" t="str">
        <f>IF($L$12="","",IF($B107="","",INDEX('ENTRADA DE DATOS'!$C$3:$AB$26,MATCH($B107,'ENTRADA DE DATOS'!$C$3:$C$26,0),MATCH(H$14,'ENTRADA DE DATOS'!$C$3:$AB$3,0))))</f>
        <v/>
      </c>
      <c r="I107" s="336" t="str">
        <f>IF($L$12="","",IF($B107="","",INDEX('ENTRADA DE DATOS'!$C$3:$AB$26,MATCH($B107,'ENTRADA DE DATOS'!$C$3:$C$26,0),MATCH(I$14,'ENTRADA DE DATOS'!$C$3:$AB$3,0))))</f>
        <v/>
      </c>
      <c r="J107" s="336" t="str">
        <f>IF($L$12="","",IF($B107="","",INDEX('ENTRADA DE DATOS'!$C$3:$AB$26,MATCH($B107,'ENTRADA DE DATOS'!$C$3:$C$26,0),MATCH(J$14,'ENTRADA DE DATOS'!$C$3:$AB$3,0))))</f>
        <v/>
      </c>
      <c r="K107" s="336" t="str">
        <f>IF($L$12="","",IF($B107="","",INDEX('ENTRADA DE DATOS'!$C$3:$AB$26,MATCH($B107,'ENTRADA DE DATOS'!$C$3:$C$26,0),MATCH(K$14,'ENTRADA DE DATOS'!$C$3:$AB$3,0))))</f>
        <v/>
      </c>
      <c r="L107" s="336" t="str">
        <f>IF($L$12="","",IF($B107="","",INDEX('ENTRADA DE DATOS'!$C$3:$AB$26,MATCH($B107,'ENTRADA DE DATOS'!$C$3:$C$26,0),MATCH(L$14,'ENTRADA DE DATOS'!$C$3:$AB$3,0))))</f>
        <v/>
      </c>
    </row>
    <row r="108" spans="2:12" ht="50.1" customHeight="1" x14ac:dyDescent="0.25">
      <c r="B108" s="403" t="str">
        <f>IF($B$15="","",IF(MAX('ENTRADA DE DATOS'!$C$3:$C$26)&gt;$B107,$B107+1,""))</f>
        <v/>
      </c>
      <c r="C108" s="404" t="str">
        <f>IF($B108="","",INDEX('ENTRADA DE DATOS'!$C$3:$AB$26,MATCH($B108,'ENTRADA DE DATOS'!$C$3:$C$26,0),MATCH(C$14,'ENTRADA DE DATOS'!$C$3:$AB$3,0)))</f>
        <v/>
      </c>
      <c r="D108" s="405" t="str">
        <f>IF($B108="","",INDEX('ENTRADA DE DATOS'!$C$3:$AB$26,MATCH($B108,'ENTRADA DE DATOS'!$C$3:$C$26,0),MATCH(D$14,'ENTRADA DE DATOS'!$C$3:$AB$3,0)))</f>
        <v/>
      </c>
      <c r="E108" s="404" t="str">
        <f>IF($B108="","",INDEX('ENTRADA DE DATOS'!$C$3:$AB$26,MATCH($B108,'ENTRADA DE DATOS'!$C$3:$C$26,0),MATCH(E$14,'ENTRADA DE DATOS'!$C$3:$AB$3,0)))</f>
        <v/>
      </c>
      <c r="F108" s="406" t="str">
        <f>IF($B108="","",INDEX('ENTRADA DE DATOS'!$C$3:$AB$26,MATCH($B108,'ENTRADA DE DATOS'!$C$3:$C$26,0),MATCH(F$14,'ENTRADA DE DATOS'!$C$3:$AB$3,0)))</f>
        <v/>
      </c>
      <c r="G108" s="407" t="str">
        <f>IF($B108="","",INDEX('ENTRADA DE DATOS'!$C$3:$AB$26,MATCH($B108,'ENTRADA DE DATOS'!$C$3:$C$26,0),MATCH(G$14,'ENTRADA DE DATOS'!$C$3:$AB$3,0)))</f>
        <v/>
      </c>
      <c r="H108" s="336" t="str">
        <f>IF($L$12="","",IF($B108="","",INDEX('ENTRADA DE DATOS'!$C$3:$AB$26,MATCH($B108,'ENTRADA DE DATOS'!$C$3:$C$26,0),MATCH(H$14,'ENTRADA DE DATOS'!$C$3:$AB$3,0))))</f>
        <v/>
      </c>
      <c r="I108" s="336" t="str">
        <f>IF($L$12="","",IF($B108="","",INDEX('ENTRADA DE DATOS'!$C$3:$AB$26,MATCH($B108,'ENTRADA DE DATOS'!$C$3:$C$26,0),MATCH(I$14,'ENTRADA DE DATOS'!$C$3:$AB$3,0))))</f>
        <v/>
      </c>
      <c r="J108" s="336" t="str">
        <f>IF($L$12="","",IF($B108="","",INDEX('ENTRADA DE DATOS'!$C$3:$AB$26,MATCH($B108,'ENTRADA DE DATOS'!$C$3:$C$26,0),MATCH(J$14,'ENTRADA DE DATOS'!$C$3:$AB$3,0))))</f>
        <v/>
      </c>
      <c r="K108" s="336" t="str">
        <f>IF($L$12="","",IF($B108="","",INDEX('ENTRADA DE DATOS'!$C$3:$AB$26,MATCH($B108,'ENTRADA DE DATOS'!$C$3:$C$26,0),MATCH(K$14,'ENTRADA DE DATOS'!$C$3:$AB$3,0))))</f>
        <v/>
      </c>
      <c r="L108" s="336" t="str">
        <f>IF($L$12="","",IF($B108="","",INDEX('ENTRADA DE DATOS'!$C$3:$AB$26,MATCH($B108,'ENTRADA DE DATOS'!$C$3:$C$26,0),MATCH(L$14,'ENTRADA DE DATOS'!$C$3:$AB$3,0))))</f>
        <v/>
      </c>
    </row>
    <row r="109" spans="2:12" ht="50.1" customHeight="1" x14ac:dyDescent="0.25">
      <c r="B109" s="403" t="str">
        <f>IF($B$15="","",IF(MAX('ENTRADA DE DATOS'!$C$3:$C$26)&gt;$B108,$B108+1,""))</f>
        <v/>
      </c>
      <c r="C109" s="404" t="str">
        <f>IF($B109="","",INDEX('ENTRADA DE DATOS'!$C$3:$AB$26,MATCH($B109,'ENTRADA DE DATOS'!$C$3:$C$26,0),MATCH(C$14,'ENTRADA DE DATOS'!$C$3:$AB$3,0)))</f>
        <v/>
      </c>
      <c r="D109" s="405" t="str">
        <f>IF($B109="","",INDEX('ENTRADA DE DATOS'!$C$3:$AB$26,MATCH($B109,'ENTRADA DE DATOS'!$C$3:$C$26,0),MATCH(D$14,'ENTRADA DE DATOS'!$C$3:$AB$3,0)))</f>
        <v/>
      </c>
      <c r="E109" s="404" t="str">
        <f>IF($B109="","",INDEX('ENTRADA DE DATOS'!$C$3:$AB$26,MATCH($B109,'ENTRADA DE DATOS'!$C$3:$C$26,0),MATCH(E$14,'ENTRADA DE DATOS'!$C$3:$AB$3,0)))</f>
        <v/>
      </c>
      <c r="F109" s="406" t="str">
        <f>IF($B109="","",INDEX('ENTRADA DE DATOS'!$C$3:$AB$26,MATCH($B109,'ENTRADA DE DATOS'!$C$3:$C$26,0),MATCH(F$14,'ENTRADA DE DATOS'!$C$3:$AB$3,0)))</f>
        <v/>
      </c>
      <c r="G109" s="407" t="str">
        <f>IF($B109="","",INDEX('ENTRADA DE DATOS'!$C$3:$AB$26,MATCH($B109,'ENTRADA DE DATOS'!$C$3:$C$26,0),MATCH(G$14,'ENTRADA DE DATOS'!$C$3:$AB$3,0)))</f>
        <v/>
      </c>
      <c r="H109" s="336" t="str">
        <f>IF($L$12="","",IF($B109="","",INDEX('ENTRADA DE DATOS'!$C$3:$AB$26,MATCH($B109,'ENTRADA DE DATOS'!$C$3:$C$26,0),MATCH(H$14,'ENTRADA DE DATOS'!$C$3:$AB$3,0))))</f>
        <v/>
      </c>
      <c r="I109" s="336" t="str">
        <f>IF($L$12="","",IF($B109="","",INDEX('ENTRADA DE DATOS'!$C$3:$AB$26,MATCH($B109,'ENTRADA DE DATOS'!$C$3:$C$26,0),MATCH(I$14,'ENTRADA DE DATOS'!$C$3:$AB$3,0))))</f>
        <v/>
      </c>
      <c r="J109" s="336" t="str">
        <f>IF($L$12="","",IF($B109="","",INDEX('ENTRADA DE DATOS'!$C$3:$AB$26,MATCH($B109,'ENTRADA DE DATOS'!$C$3:$C$26,0),MATCH(J$14,'ENTRADA DE DATOS'!$C$3:$AB$3,0))))</f>
        <v/>
      </c>
      <c r="K109" s="336" t="str">
        <f>IF($L$12="","",IF($B109="","",INDEX('ENTRADA DE DATOS'!$C$3:$AB$26,MATCH($B109,'ENTRADA DE DATOS'!$C$3:$C$26,0),MATCH(K$14,'ENTRADA DE DATOS'!$C$3:$AB$3,0))))</f>
        <v/>
      </c>
      <c r="L109" s="336" t="str">
        <f>IF($L$12="","",IF($B109="","",INDEX('ENTRADA DE DATOS'!$C$3:$AB$26,MATCH($B109,'ENTRADA DE DATOS'!$C$3:$C$26,0),MATCH(L$14,'ENTRADA DE DATOS'!$C$3:$AB$3,0))))</f>
        <v/>
      </c>
    </row>
    <row r="110" spans="2:12" ht="50.1" customHeight="1" x14ac:dyDescent="0.25">
      <c r="B110" s="403" t="str">
        <f>IF($B$15="","",IF(MAX('ENTRADA DE DATOS'!$C$3:$C$26)&gt;$B109,$B109+1,""))</f>
        <v/>
      </c>
      <c r="C110" s="404" t="str">
        <f>IF($B110="","",INDEX('ENTRADA DE DATOS'!$C$3:$AB$26,MATCH($B110,'ENTRADA DE DATOS'!$C$3:$C$26,0),MATCH(C$14,'ENTRADA DE DATOS'!$C$3:$AB$3,0)))</f>
        <v/>
      </c>
      <c r="D110" s="405" t="str">
        <f>IF($B110="","",INDEX('ENTRADA DE DATOS'!$C$3:$AB$26,MATCH($B110,'ENTRADA DE DATOS'!$C$3:$C$26,0),MATCH(D$14,'ENTRADA DE DATOS'!$C$3:$AB$3,0)))</f>
        <v/>
      </c>
      <c r="E110" s="404" t="str">
        <f>IF($B110="","",INDEX('ENTRADA DE DATOS'!$C$3:$AB$26,MATCH($B110,'ENTRADA DE DATOS'!$C$3:$C$26,0),MATCH(E$14,'ENTRADA DE DATOS'!$C$3:$AB$3,0)))</f>
        <v/>
      </c>
      <c r="F110" s="406" t="str">
        <f>IF($B110="","",INDEX('ENTRADA DE DATOS'!$C$3:$AB$26,MATCH($B110,'ENTRADA DE DATOS'!$C$3:$C$26,0),MATCH(F$14,'ENTRADA DE DATOS'!$C$3:$AB$3,0)))</f>
        <v/>
      </c>
      <c r="G110" s="407" t="str">
        <f>IF($B110="","",INDEX('ENTRADA DE DATOS'!$C$3:$AB$26,MATCH($B110,'ENTRADA DE DATOS'!$C$3:$C$26,0),MATCH(G$14,'ENTRADA DE DATOS'!$C$3:$AB$3,0)))</f>
        <v/>
      </c>
      <c r="H110" s="336" t="str">
        <f>IF($L$12="","",IF($B110="","",INDEX('ENTRADA DE DATOS'!$C$3:$AB$26,MATCH($B110,'ENTRADA DE DATOS'!$C$3:$C$26,0),MATCH(H$14,'ENTRADA DE DATOS'!$C$3:$AB$3,0))))</f>
        <v/>
      </c>
      <c r="I110" s="336" t="str">
        <f>IF($L$12="","",IF($B110="","",INDEX('ENTRADA DE DATOS'!$C$3:$AB$26,MATCH($B110,'ENTRADA DE DATOS'!$C$3:$C$26,0),MATCH(I$14,'ENTRADA DE DATOS'!$C$3:$AB$3,0))))</f>
        <v/>
      </c>
      <c r="J110" s="336" t="str">
        <f>IF($L$12="","",IF($B110="","",INDEX('ENTRADA DE DATOS'!$C$3:$AB$26,MATCH($B110,'ENTRADA DE DATOS'!$C$3:$C$26,0),MATCH(J$14,'ENTRADA DE DATOS'!$C$3:$AB$3,0))))</f>
        <v/>
      </c>
      <c r="K110" s="336" t="str">
        <f>IF($L$12="","",IF($B110="","",INDEX('ENTRADA DE DATOS'!$C$3:$AB$26,MATCH($B110,'ENTRADA DE DATOS'!$C$3:$C$26,0),MATCH(K$14,'ENTRADA DE DATOS'!$C$3:$AB$3,0))))</f>
        <v/>
      </c>
      <c r="L110" s="336" t="str">
        <f>IF($L$12="","",IF($B110="","",INDEX('ENTRADA DE DATOS'!$C$3:$AB$26,MATCH($B110,'ENTRADA DE DATOS'!$C$3:$C$26,0),MATCH(L$14,'ENTRADA DE DATOS'!$C$3:$AB$3,0))))</f>
        <v/>
      </c>
    </row>
    <row r="111" spans="2:12" ht="50.1" customHeight="1" x14ac:dyDescent="0.25">
      <c r="B111" s="403" t="str">
        <f>IF($B$15="","",IF(MAX('ENTRADA DE DATOS'!$C$3:$C$26)&gt;$B110,$B110+1,""))</f>
        <v/>
      </c>
      <c r="C111" s="404" t="str">
        <f>IF($B111="","",INDEX('ENTRADA DE DATOS'!$C$3:$AB$26,MATCH($B111,'ENTRADA DE DATOS'!$C$3:$C$26,0),MATCH(C$14,'ENTRADA DE DATOS'!$C$3:$AB$3,0)))</f>
        <v/>
      </c>
      <c r="D111" s="405" t="str">
        <f>IF($B111="","",INDEX('ENTRADA DE DATOS'!$C$3:$AB$26,MATCH($B111,'ENTRADA DE DATOS'!$C$3:$C$26,0),MATCH(D$14,'ENTRADA DE DATOS'!$C$3:$AB$3,0)))</f>
        <v/>
      </c>
      <c r="E111" s="404" t="str">
        <f>IF($B111="","",INDEX('ENTRADA DE DATOS'!$C$3:$AB$26,MATCH($B111,'ENTRADA DE DATOS'!$C$3:$C$26,0),MATCH(E$14,'ENTRADA DE DATOS'!$C$3:$AB$3,0)))</f>
        <v/>
      </c>
      <c r="F111" s="406" t="str">
        <f>IF($B111="","",INDEX('ENTRADA DE DATOS'!$C$3:$AB$26,MATCH($B111,'ENTRADA DE DATOS'!$C$3:$C$26,0),MATCH(F$14,'ENTRADA DE DATOS'!$C$3:$AB$3,0)))</f>
        <v/>
      </c>
      <c r="G111" s="407" t="str">
        <f>IF($B111="","",INDEX('ENTRADA DE DATOS'!$C$3:$AB$26,MATCH($B111,'ENTRADA DE DATOS'!$C$3:$C$26,0),MATCH(G$14,'ENTRADA DE DATOS'!$C$3:$AB$3,0)))</f>
        <v/>
      </c>
      <c r="H111" s="336" t="str">
        <f>IF($L$12="","",IF($B111="","",INDEX('ENTRADA DE DATOS'!$C$3:$AB$26,MATCH($B111,'ENTRADA DE DATOS'!$C$3:$C$26,0),MATCH(H$14,'ENTRADA DE DATOS'!$C$3:$AB$3,0))))</f>
        <v/>
      </c>
      <c r="I111" s="336" t="str">
        <f>IF($L$12="","",IF($B111="","",INDEX('ENTRADA DE DATOS'!$C$3:$AB$26,MATCH($B111,'ENTRADA DE DATOS'!$C$3:$C$26,0),MATCH(I$14,'ENTRADA DE DATOS'!$C$3:$AB$3,0))))</f>
        <v/>
      </c>
      <c r="J111" s="336" t="str">
        <f>IF($L$12="","",IF($B111="","",INDEX('ENTRADA DE DATOS'!$C$3:$AB$26,MATCH($B111,'ENTRADA DE DATOS'!$C$3:$C$26,0),MATCH(J$14,'ENTRADA DE DATOS'!$C$3:$AB$3,0))))</f>
        <v/>
      </c>
      <c r="K111" s="336" t="str">
        <f>IF($L$12="","",IF($B111="","",INDEX('ENTRADA DE DATOS'!$C$3:$AB$26,MATCH($B111,'ENTRADA DE DATOS'!$C$3:$C$26,0),MATCH(K$14,'ENTRADA DE DATOS'!$C$3:$AB$3,0))))</f>
        <v/>
      </c>
      <c r="L111" s="336" t="str">
        <f>IF($L$12="","",IF($B111="","",INDEX('ENTRADA DE DATOS'!$C$3:$AB$26,MATCH($B111,'ENTRADA DE DATOS'!$C$3:$C$26,0),MATCH(L$14,'ENTRADA DE DATOS'!$C$3:$AB$3,0))))</f>
        <v/>
      </c>
    </row>
    <row r="112" spans="2:12" ht="50.1" customHeight="1" x14ac:dyDescent="0.25">
      <c r="B112" s="403" t="str">
        <f>IF($B$15="","",IF(MAX('ENTRADA DE DATOS'!$C$3:$C$26)&gt;$B111,$B111+1,""))</f>
        <v/>
      </c>
      <c r="C112" s="404" t="str">
        <f>IF($B112="","",INDEX('ENTRADA DE DATOS'!$C$3:$AB$26,MATCH($B112,'ENTRADA DE DATOS'!$C$3:$C$26,0),MATCH(C$14,'ENTRADA DE DATOS'!$C$3:$AB$3,0)))</f>
        <v/>
      </c>
      <c r="D112" s="405" t="str">
        <f>IF($B112="","",INDEX('ENTRADA DE DATOS'!$C$3:$AB$26,MATCH($B112,'ENTRADA DE DATOS'!$C$3:$C$26,0),MATCH(D$14,'ENTRADA DE DATOS'!$C$3:$AB$3,0)))</f>
        <v/>
      </c>
      <c r="E112" s="404" t="str">
        <f>IF($B112="","",INDEX('ENTRADA DE DATOS'!$C$3:$AB$26,MATCH($B112,'ENTRADA DE DATOS'!$C$3:$C$26,0),MATCH(E$14,'ENTRADA DE DATOS'!$C$3:$AB$3,0)))</f>
        <v/>
      </c>
      <c r="F112" s="406" t="str">
        <f>IF($B112="","",INDEX('ENTRADA DE DATOS'!$C$3:$AB$26,MATCH($B112,'ENTRADA DE DATOS'!$C$3:$C$26,0),MATCH(F$14,'ENTRADA DE DATOS'!$C$3:$AB$3,0)))</f>
        <v/>
      </c>
      <c r="G112" s="407" t="str">
        <f>IF($B112="","",INDEX('ENTRADA DE DATOS'!$C$3:$AB$26,MATCH($B112,'ENTRADA DE DATOS'!$C$3:$C$26,0),MATCH(G$14,'ENTRADA DE DATOS'!$C$3:$AB$3,0)))</f>
        <v/>
      </c>
      <c r="H112" s="336" t="str">
        <f>IF($L$12="","",IF($B112="","",INDEX('ENTRADA DE DATOS'!$C$3:$AB$26,MATCH($B112,'ENTRADA DE DATOS'!$C$3:$C$26,0),MATCH(H$14,'ENTRADA DE DATOS'!$C$3:$AB$3,0))))</f>
        <v/>
      </c>
      <c r="I112" s="336" t="str">
        <f>IF($L$12="","",IF($B112="","",INDEX('ENTRADA DE DATOS'!$C$3:$AB$26,MATCH($B112,'ENTRADA DE DATOS'!$C$3:$C$26,0),MATCH(I$14,'ENTRADA DE DATOS'!$C$3:$AB$3,0))))</f>
        <v/>
      </c>
      <c r="J112" s="336" t="str">
        <f>IF($L$12="","",IF($B112="","",INDEX('ENTRADA DE DATOS'!$C$3:$AB$26,MATCH($B112,'ENTRADA DE DATOS'!$C$3:$C$26,0),MATCH(J$14,'ENTRADA DE DATOS'!$C$3:$AB$3,0))))</f>
        <v/>
      </c>
      <c r="K112" s="336" t="str">
        <f>IF($L$12="","",IF($B112="","",INDEX('ENTRADA DE DATOS'!$C$3:$AB$26,MATCH($B112,'ENTRADA DE DATOS'!$C$3:$C$26,0),MATCH(K$14,'ENTRADA DE DATOS'!$C$3:$AB$3,0))))</f>
        <v/>
      </c>
      <c r="L112" s="336" t="str">
        <f>IF($L$12="","",IF($B112="","",INDEX('ENTRADA DE DATOS'!$C$3:$AB$26,MATCH($B112,'ENTRADA DE DATOS'!$C$3:$C$26,0),MATCH(L$14,'ENTRADA DE DATOS'!$C$3:$AB$3,0))))</f>
        <v/>
      </c>
    </row>
    <row r="113" spans="2:12" ht="50.1" customHeight="1" x14ac:dyDescent="0.25">
      <c r="B113" s="403" t="str">
        <f>IF($B$15="","",IF(MAX('ENTRADA DE DATOS'!$C$3:$C$26)&gt;$B112,$B112+1,""))</f>
        <v/>
      </c>
      <c r="C113" s="404" t="str">
        <f>IF($B113="","",INDEX('ENTRADA DE DATOS'!$C$3:$AB$26,MATCH($B113,'ENTRADA DE DATOS'!$C$3:$C$26,0),MATCH(C$14,'ENTRADA DE DATOS'!$C$3:$AB$3,0)))</f>
        <v/>
      </c>
      <c r="D113" s="405" t="str">
        <f>IF($B113="","",INDEX('ENTRADA DE DATOS'!$C$3:$AB$26,MATCH($B113,'ENTRADA DE DATOS'!$C$3:$C$26,0),MATCH(D$14,'ENTRADA DE DATOS'!$C$3:$AB$3,0)))</f>
        <v/>
      </c>
      <c r="E113" s="404" t="str">
        <f>IF($B113="","",INDEX('ENTRADA DE DATOS'!$C$3:$AB$26,MATCH($B113,'ENTRADA DE DATOS'!$C$3:$C$26,0),MATCH(E$14,'ENTRADA DE DATOS'!$C$3:$AB$3,0)))</f>
        <v/>
      </c>
      <c r="F113" s="406" t="str">
        <f>IF($B113="","",INDEX('ENTRADA DE DATOS'!$C$3:$AB$26,MATCH($B113,'ENTRADA DE DATOS'!$C$3:$C$26,0),MATCH(F$14,'ENTRADA DE DATOS'!$C$3:$AB$3,0)))</f>
        <v/>
      </c>
      <c r="G113" s="407" t="str">
        <f>IF($B113="","",INDEX('ENTRADA DE DATOS'!$C$3:$AB$26,MATCH($B113,'ENTRADA DE DATOS'!$C$3:$C$26,0),MATCH(G$14,'ENTRADA DE DATOS'!$C$3:$AB$3,0)))</f>
        <v/>
      </c>
      <c r="H113" s="336" t="str">
        <f>IF($L$12="","",IF($B113="","",INDEX('ENTRADA DE DATOS'!$C$3:$AB$26,MATCH($B113,'ENTRADA DE DATOS'!$C$3:$C$26,0),MATCH(H$14,'ENTRADA DE DATOS'!$C$3:$AB$3,0))))</f>
        <v/>
      </c>
      <c r="I113" s="336" t="str">
        <f>IF($L$12="","",IF($B113="","",INDEX('ENTRADA DE DATOS'!$C$3:$AB$26,MATCH($B113,'ENTRADA DE DATOS'!$C$3:$C$26,0),MATCH(I$14,'ENTRADA DE DATOS'!$C$3:$AB$3,0))))</f>
        <v/>
      </c>
      <c r="J113" s="336" t="str">
        <f>IF($L$12="","",IF($B113="","",INDEX('ENTRADA DE DATOS'!$C$3:$AB$26,MATCH($B113,'ENTRADA DE DATOS'!$C$3:$C$26,0),MATCH(J$14,'ENTRADA DE DATOS'!$C$3:$AB$3,0))))</f>
        <v/>
      </c>
      <c r="K113" s="336" t="str">
        <f>IF($L$12="","",IF($B113="","",INDEX('ENTRADA DE DATOS'!$C$3:$AB$26,MATCH($B113,'ENTRADA DE DATOS'!$C$3:$C$26,0),MATCH(K$14,'ENTRADA DE DATOS'!$C$3:$AB$3,0))))</f>
        <v/>
      </c>
      <c r="L113" s="336" t="str">
        <f>IF($L$12="","",IF($B113="","",INDEX('ENTRADA DE DATOS'!$C$3:$AB$26,MATCH($B113,'ENTRADA DE DATOS'!$C$3:$C$26,0),MATCH(L$14,'ENTRADA DE DATOS'!$C$3:$AB$3,0))))</f>
        <v/>
      </c>
    </row>
    <row r="114" spans="2:12" ht="50.1" customHeight="1" x14ac:dyDescent="0.25">
      <c r="B114" s="403" t="str">
        <f>IF($B$15="","",IF(MAX('ENTRADA DE DATOS'!$C$3:$C$26)&gt;$B113,$B113+1,""))</f>
        <v/>
      </c>
      <c r="C114" s="404" t="str">
        <f>IF($B114="","",INDEX('ENTRADA DE DATOS'!$C$3:$AB$26,MATCH($B114,'ENTRADA DE DATOS'!$C$3:$C$26,0),MATCH(C$14,'ENTRADA DE DATOS'!$C$3:$AB$3,0)))</f>
        <v/>
      </c>
      <c r="D114" s="405" t="str">
        <f>IF($B114="","",INDEX('ENTRADA DE DATOS'!$C$3:$AB$26,MATCH($B114,'ENTRADA DE DATOS'!$C$3:$C$26,0),MATCH(D$14,'ENTRADA DE DATOS'!$C$3:$AB$3,0)))</f>
        <v/>
      </c>
      <c r="E114" s="404" t="str">
        <f>IF($B114="","",INDEX('ENTRADA DE DATOS'!$C$3:$AB$26,MATCH($B114,'ENTRADA DE DATOS'!$C$3:$C$26,0),MATCH(E$14,'ENTRADA DE DATOS'!$C$3:$AB$3,0)))</f>
        <v/>
      </c>
      <c r="F114" s="406" t="str">
        <f>IF($B114="","",INDEX('ENTRADA DE DATOS'!$C$3:$AB$26,MATCH($B114,'ENTRADA DE DATOS'!$C$3:$C$26,0),MATCH(F$14,'ENTRADA DE DATOS'!$C$3:$AB$3,0)))</f>
        <v/>
      </c>
      <c r="G114" s="407" t="str">
        <f>IF($B114="","",INDEX('ENTRADA DE DATOS'!$C$3:$AB$26,MATCH($B114,'ENTRADA DE DATOS'!$C$3:$C$26,0),MATCH(G$14,'ENTRADA DE DATOS'!$C$3:$AB$3,0)))</f>
        <v/>
      </c>
      <c r="H114" s="336" t="str">
        <f>IF($L$12="","",IF($B114="","",INDEX('ENTRADA DE DATOS'!$C$3:$AB$26,MATCH($B114,'ENTRADA DE DATOS'!$C$3:$C$26,0),MATCH(H$14,'ENTRADA DE DATOS'!$C$3:$AB$3,0))))</f>
        <v/>
      </c>
      <c r="I114" s="336" t="str">
        <f>IF($L$12="","",IF($B114="","",INDEX('ENTRADA DE DATOS'!$C$3:$AB$26,MATCH($B114,'ENTRADA DE DATOS'!$C$3:$C$26,0),MATCH(I$14,'ENTRADA DE DATOS'!$C$3:$AB$3,0))))</f>
        <v/>
      </c>
      <c r="J114" s="336" t="str">
        <f>IF($L$12="","",IF($B114="","",INDEX('ENTRADA DE DATOS'!$C$3:$AB$26,MATCH($B114,'ENTRADA DE DATOS'!$C$3:$C$26,0),MATCH(J$14,'ENTRADA DE DATOS'!$C$3:$AB$3,0))))</f>
        <v/>
      </c>
      <c r="K114" s="336" t="str">
        <f>IF($L$12="","",IF($B114="","",INDEX('ENTRADA DE DATOS'!$C$3:$AB$26,MATCH($B114,'ENTRADA DE DATOS'!$C$3:$C$26,0),MATCH(K$14,'ENTRADA DE DATOS'!$C$3:$AB$3,0))))</f>
        <v/>
      </c>
      <c r="L114" s="336" t="str">
        <f>IF($L$12="","",IF($B114="","",INDEX('ENTRADA DE DATOS'!$C$3:$AB$26,MATCH($B114,'ENTRADA DE DATOS'!$C$3:$C$26,0),MATCH(L$14,'ENTRADA DE DATOS'!$C$3:$AB$3,0))))</f>
        <v/>
      </c>
    </row>
    <row r="115" spans="2:12" ht="50.1" customHeight="1" x14ac:dyDescent="0.25">
      <c r="B115" s="403" t="str">
        <f>IF($B$15="","",IF(MAX('ENTRADA DE DATOS'!$C$3:$C$26)&gt;$B114,$B114+1,""))</f>
        <v/>
      </c>
      <c r="C115" s="404" t="str">
        <f>IF($B115="","",INDEX('ENTRADA DE DATOS'!$C$3:$AB$26,MATCH($B115,'ENTRADA DE DATOS'!$C$3:$C$26,0),MATCH(C$14,'ENTRADA DE DATOS'!$C$3:$AB$3,0)))</f>
        <v/>
      </c>
      <c r="D115" s="405" t="str">
        <f>IF($B115="","",INDEX('ENTRADA DE DATOS'!$C$3:$AB$26,MATCH($B115,'ENTRADA DE DATOS'!$C$3:$C$26,0),MATCH(D$14,'ENTRADA DE DATOS'!$C$3:$AB$3,0)))</f>
        <v/>
      </c>
      <c r="E115" s="404" t="str">
        <f>IF($B115="","",INDEX('ENTRADA DE DATOS'!$C$3:$AB$26,MATCH($B115,'ENTRADA DE DATOS'!$C$3:$C$26,0),MATCH(E$14,'ENTRADA DE DATOS'!$C$3:$AB$3,0)))</f>
        <v/>
      </c>
      <c r="F115" s="406" t="str">
        <f>IF($B115="","",INDEX('ENTRADA DE DATOS'!$C$3:$AB$26,MATCH($B115,'ENTRADA DE DATOS'!$C$3:$C$26,0),MATCH(F$14,'ENTRADA DE DATOS'!$C$3:$AB$3,0)))</f>
        <v/>
      </c>
      <c r="G115" s="407" t="str">
        <f>IF($B115="","",INDEX('ENTRADA DE DATOS'!$C$3:$AB$26,MATCH($B115,'ENTRADA DE DATOS'!$C$3:$C$26,0),MATCH(G$14,'ENTRADA DE DATOS'!$C$3:$AB$3,0)))</f>
        <v/>
      </c>
      <c r="H115" s="336" t="str">
        <f>IF($L$12="","",IF($B115="","",INDEX('ENTRADA DE DATOS'!$C$3:$AB$26,MATCH($B115,'ENTRADA DE DATOS'!$C$3:$C$26,0),MATCH(H$14,'ENTRADA DE DATOS'!$C$3:$AB$3,0))))</f>
        <v/>
      </c>
      <c r="I115" s="336" t="str">
        <f>IF($L$12="","",IF($B115="","",INDEX('ENTRADA DE DATOS'!$C$3:$AB$26,MATCH($B115,'ENTRADA DE DATOS'!$C$3:$C$26,0),MATCH(I$14,'ENTRADA DE DATOS'!$C$3:$AB$3,0))))</f>
        <v/>
      </c>
      <c r="J115" s="336" t="str">
        <f>IF($L$12="","",IF($B115="","",INDEX('ENTRADA DE DATOS'!$C$3:$AB$26,MATCH($B115,'ENTRADA DE DATOS'!$C$3:$C$26,0),MATCH(J$14,'ENTRADA DE DATOS'!$C$3:$AB$3,0))))</f>
        <v/>
      </c>
      <c r="K115" s="336" t="str">
        <f>IF($L$12="","",IF($B115="","",INDEX('ENTRADA DE DATOS'!$C$3:$AB$26,MATCH($B115,'ENTRADA DE DATOS'!$C$3:$C$26,0),MATCH(K$14,'ENTRADA DE DATOS'!$C$3:$AB$3,0))))</f>
        <v/>
      </c>
      <c r="L115" s="336" t="str">
        <f>IF($L$12="","",IF($B115="","",INDEX('ENTRADA DE DATOS'!$C$3:$AB$26,MATCH($B115,'ENTRADA DE DATOS'!$C$3:$C$26,0),MATCH(L$14,'ENTRADA DE DATOS'!$C$3:$AB$3,0))))</f>
        <v/>
      </c>
    </row>
    <row r="116" spans="2:12" ht="50.1" customHeight="1" x14ac:dyDescent="0.25">
      <c r="B116" s="403" t="str">
        <f>IF($B$15="","",IF(MAX('ENTRADA DE DATOS'!$C$3:$C$26)&gt;$B115,$B115+1,""))</f>
        <v/>
      </c>
      <c r="C116" s="404" t="str">
        <f>IF($B116="","",INDEX('ENTRADA DE DATOS'!$C$3:$AB$26,MATCH($B116,'ENTRADA DE DATOS'!$C$3:$C$26,0),MATCH(C$14,'ENTRADA DE DATOS'!$C$3:$AB$3,0)))</f>
        <v/>
      </c>
      <c r="D116" s="405" t="str">
        <f>IF($B116="","",INDEX('ENTRADA DE DATOS'!$C$3:$AB$26,MATCH($B116,'ENTRADA DE DATOS'!$C$3:$C$26,0),MATCH(D$14,'ENTRADA DE DATOS'!$C$3:$AB$3,0)))</f>
        <v/>
      </c>
      <c r="E116" s="404" t="str">
        <f>IF($B116="","",INDEX('ENTRADA DE DATOS'!$C$3:$AB$26,MATCH($B116,'ENTRADA DE DATOS'!$C$3:$C$26,0),MATCH(E$14,'ENTRADA DE DATOS'!$C$3:$AB$3,0)))</f>
        <v/>
      </c>
      <c r="F116" s="406" t="str">
        <f>IF($B116="","",INDEX('ENTRADA DE DATOS'!$C$3:$AB$26,MATCH($B116,'ENTRADA DE DATOS'!$C$3:$C$26,0),MATCH(F$14,'ENTRADA DE DATOS'!$C$3:$AB$3,0)))</f>
        <v/>
      </c>
      <c r="G116" s="407" t="str">
        <f>IF($B116="","",INDEX('ENTRADA DE DATOS'!$C$3:$AB$26,MATCH($B116,'ENTRADA DE DATOS'!$C$3:$C$26,0),MATCH(G$14,'ENTRADA DE DATOS'!$C$3:$AB$3,0)))</f>
        <v/>
      </c>
      <c r="H116" s="336" t="str">
        <f>IF($L$12="","",IF($B116="","",INDEX('ENTRADA DE DATOS'!$C$3:$AB$26,MATCH($B116,'ENTRADA DE DATOS'!$C$3:$C$26,0),MATCH(H$14,'ENTRADA DE DATOS'!$C$3:$AB$3,0))))</f>
        <v/>
      </c>
      <c r="I116" s="336" t="str">
        <f>IF($L$12="","",IF($B116="","",INDEX('ENTRADA DE DATOS'!$C$3:$AB$26,MATCH($B116,'ENTRADA DE DATOS'!$C$3:$C$26,0),MATCH(I$14,'ENTRADA DE DATOS'!$C$3:$AB$3,0))))</f>
        <v/>
      </c>
      <c r="J116" s="336" t="str">
        <f>IF($L$12="","",IF($B116="","",INDEX('ENTRADA DE DATOS'!$C$3:$AB$26,MATCH($B116,'ENTRADA DE DATOS'!$C$3:$C$26,0),MATCH(J$14,'ENTRADA DE DATOS'!$C$3:$AB$3,0))))</f>
        <v/>
      </c>
      <c r="K116" s="336" t="str">
        <f>IF($L$12="","",IF($B116="","",INDEX('ENTRADA DE DATOS'!$C$3:$AB$26,MATCH($B116,'ENTRADA DE DATOS'!$C$3:$C$26,0),MATCH(K$14,'ENTRADA DE DATOS'!$C$3:$AB$3,0))))</f>
        <v/>
      </c>
      <c r="L116" s="336" t="str">
        <f>IF($L$12="","",IF($B116="","",INDEX('ENTRADA DE DATOS'!$C$3:$AB$26,MATCH($B116,'ENTRADA DE DATOS'!$C$3:$C$26,0),MATCH(L$14,'ENTRADA DE DATOS'!$C$3:$AB$3,0))))</f>
        <v/>
      </c>
    </row>
    <row r="117" spans="2:12" ht="50.1" customHeight="1" x14ac:dyDescent="0.25">
      <c r="B117" s="403" t="str">
        <f>IF($B$15="","",IF(MAX('ENTRADA DE DATOS'!$C$3:$C$26)&gt;$B116,$B116+1,""))</f>
        <v/>
      </c>
      <c r="C117" s="404" t="str">
        <f>IF($B117="","",INDEX('ENTRADA DE DATOS'!$C$3:$AB$26,MATCH($B117,'ENTRADA DE DATOS'!$C$3:$C$26,0),MATCH(C$14,'ENTRADA DE DATOS'!$C$3:$AB$3,0)))</f>
        <v/>
      </c>
      <c r="D117" s="405" t="str">
        <f>IF($B117="","",INDEX('ENTRADA DE DATOS'!$C$3:$AB$26,MATCH($B117,'ENTRADA DE DATOS'!$C$3:$C$26,0),MATCH(D$14,'ENTRADA DE DATOS'!$C$3:$AB$3,0)))</f>
        <v/>
      </c>
      <c r="E117" s="404" t="str">
        <f>IF($B117="","",INDEX('ENTRADA DE DATOS'!$C$3:$AB$26,MATCH($B117,'ENTRADA DE DATOS'!$C$3:$C$26,0),MATCH(E$14,'ENTRADA DE DATOS'!$C$3:$AB$3,0)))</f>
        <v/>
      </c>
      <c r="F117" s="406" t="str">
        <f>IF($B117="","",INDEX('ENTRADA DE DATOS'!$C$3:$AB$26,MATCH($B117,'ENTRADA DE DATOS'!$C$3:$C$26,0),MATCH(F$14,'ENTRADA DE DATOS'!$C$3:$AB$3,0)))</f>
        <v/>
      </c>
      <c r="G117" s="407" t="str">
        <f>IF($B117="","",INDEX('ENTRADA DE DATOS'!$C$3:$AB$26,MATCH($B117,'ENTRADA DE DATOS'!$C$3:$C$26,0),MATCH(G$14,'ENTRADA DE DATOS'!$C$3:$AB$3,0)))</f>
        <v/>
      </c>
      <c r="H117" s="336" t="str">
        <f>IF($L$12="","",IF($B117="","",INDEX('ENTRADA DE DATOS'!$C$3:$AB$26,MATCH($B117,'ENTRADA DE DATOS'!$C$3:$C$26,0),MATCH(H$14,'ENTRADA DE DATOS'!$C$3:$AB$3,0))))</f>
        <v/>
      </c>
      <c r="I117" s="336" t="str">
        <f>IF($L$12="","",IF($B117="","",INDEX('ENTRADA DE DATOS'!$C$3:$AB$26,MATCH($B117,'ENTRADA DE DATOS'!$C$3:$C$26,0),MATCH(I$14,'ENTRADA DE DATOS'!$C$3:$AB$3,0))))</f>
        <v/>
      </c>
      <c r="J117" s="336" t="str">
        <f>IF($L$12="","",IF($B117="","",INDEX('ENTRADA DE DATOS'!$C$3:$AB$26,MATCH($B117,'ENTRADA DE DATOS'!$C$3:$C$26,0),MATCH(J$14,'ENTRADA DE DATOS'!$C$3:$AB$3,0))))</f>
        <v/>
      </c>
      <c r="K117" s="336" t="str">
        <f>IF($L$12="","",IF($B117="","",INDEX('ENTRADA DE DATOS'!$C$3:$AB$26,MATCH($B117,'ENTRADA DE DATOS'!$C$3:$C$26,0),MATCH(K$14,'ENTRADA DE DATOS'!$C$3:$AB$3,0))))</f>
        <v/>
      </c>
      <c r="L117" s="336" t="str">
        <f>IF($L$12="","",IF($B117="","",INDEX('ENTRADA DE DATOS'!$C$3:$AB$26,MATCH($B117,'ENTRADA DE DATOS'!$C$3:$C$26,0),MATCH(L$14,'ENTRADA DE DATOS'!$C$3:$AB$3,0))))</f>
        <v/>
      </c>
    </row>
    <row r="118" spans="2:12" ht="50.1" customHeight="1" x14ac:dyDescent="0.25">
      <c r="B118" s="403" t="str">
        <f>IF($B$15="","",IF(MAX('ENTRADA DE DATOS'!$C$3:$C$26)&gt;$B117,$B117+1,""))</f>
        <v/>
      </c>
      <c r="C118" s="404" t="str">
        <f>IF($B118="","",INDEX('ENTRADA DE DATOS'!$C$3:$AB$26,MATCH($B118,'ENTRADA DE DATOS'!$C$3:$C$26,0),MATCH(C$14,'ENTRADA DE DATOS'!$C$3:$AB$3,0)))</f>
        <v/>
      </c>
      <c r="D118" s="405" t="str">
        <f>IF($B118="","",INDEX('ENTRADA DE DATOS'!$C$3:$AB$26,MATCH($B118,'ENTRADA DE DATOS'!$C$3:$C$26,0),MATCH(D$14,'ENTRADA DE DATOS'!$C$3:$AB$3,0)))</f>
        <v/>
      </c>
      <c r="E118" s="404" t="str">
        <f>IF($B118="","",INDEX('ENTRADA DE DATOS'!$C$3:$AB$26,MATCH($B118,'ENTRADA DE DATOS'!$C$3:$C$26,0),MATCH(E$14,'ENTRADA DE DATOS'!$C$3:$AB$3,0)))</f>
        <v/>
      </c>
      <c r="F118" s="406" t="str">
        <f>IF($B118="","",INDEX('ENTRADA DE DATOS'!$C$3:$AB$26,MATCH($B118,'ENTRADA DE DATOS'!$C$3:$C$26,0),MATCH(F$14,'ENTRADA DE DATOS'!$C$3:$AB$3,0)))</f>
        <v/>
      </c>
      <c r="G118" s="407" t="str">
        <f>IF($B118="","",INDEX('ENTRADA DE DATOS'!$C$3:$AB$26,MATCH($B118,'ENTRADA DE DATOS'!$C$3:$C$26,0),MATCH(G$14,'ENTRADA DE DATOS'!$C$3:$AB$3,0)))</f>
        <v/>
      </c>
      <c r="H118" s="336" t="str">
        <f>IF($L$12="","",IF($B118="","",INDEX('ENTRADA DE DATOS'!$C$3:$AB$26,MATCH($B118,'ENTRADA DE DATOS'!$C$3:$C$26,0),MATCH(H$14,'ENTRADA DE DATOS'!$C$3:$AB$3,0))))</f>
        <v/>
      </c>
      <c r="I118" s="336" t="str">
        <f>IF($L$12="","",IF($B118="","",INDEX('ENTRADA DE DATOS'!$C$3:$AB$26,MATCH($B118,'ENTRADA DE DATOS'!$C$3:$C$26,0),MATCH(I$14,'ENTRADA DE DATOS'!$C$3:$AB$3,0))))</f>
        <v/>
      </c>
      <c r="J118" s="336" t="str">
        <f>IF($L$12="","",IF($B118="","",INDEX('ENTRADA DE DATOS'!$C$3:$AB$26,MATCH($B118,'ENTRADA DE DATOS'!$C$3:$C$26,0),MATCH(J$14,'ENTRADA DE DATOS'!$C$3:$AB$3,0))))</f>
        <v/>
      </c>
      <c r="K118" s="336" t="str">
        <f>IF($L$12="","",IF($B118="","",INDEX('ENTRADA DE DATOS'!$C$3:$AB$26,MATCH($B118,'ENTRADA DE DATOS'!$C$3:$C$26,0),MATCH(K$14,'ENTRADA DE DATOS'!$C$3:$AB$3,0))))</f>
        <v/>
      </c>
      <c r="L118" s="336" t="str">
        <f>IF($L$12="","",IF($B118="","",INDEX('ENTRADA DE DATOS'!$C$3:$AB$26,MATCH($B118,'ENTRADA DE DATOS'!$C$3:$C$26,0),MATCH(L$14,'ENTRADA DE DATOS'!$C$3:$AB$3,0))))</f>
        <v/>
      </c>
    </row>
    <row r="119" spans="2:12" ht="50.1" customHeight="1" x14ac:dyDescent="0.25">
      <c r="B119" s="403" t="str">
        <f>IF($B$15="","",IF(MAX('ENTRADA DE DATOS'!$C$3:$C$26)&gt;$B118,$B118+1,""))</f>
        <v/>
      </c>
      <c r="C119" s="404" t="str">
        <f>IF($B119="","",INDEX('ENTRADA DE DATOS'!$C$3:$AB$26,MATCH($B119,'ENTRADA DE DATOS'!$C$3:$C$26,0),MATCH(C$14,'ENTRADA DE DATOS'!$C$3:$AB$3,0)))</f>
        <v/>
      </c>
      <c r="D119" s="405" t="str">
        <f>IF($B119="","",INDEX('ENTRADA DE DATOS'!$C$3:$AB$26,MATCH($B119,'ENTRADA DE DATOS'!$C$3:$C$26,0),MATCH(D$14,'ENTRADA DE DATOS'!$C$3:$AB$3,0)))</f>
        <v/>
      </c>
      <c r="E119" s="404" t="str">
        <f>IF($B119="","",INDEX('ENTRADA DE DATOS'!$C$3:$AB$26,MATCH($B119,'ENTRADA DE DATOS'!$C$3:$C$26,0),MATCH(E$14,'ENTRADA DE DATOS'!$C$3:$AB$3,0)))</f>
        <v/>
      </c>
      <c r="F119" s="406" t="str">
        <f>IF($B119="","",INDEX('ENTRADA DE DATOS'!$C$3:$AB$26,MATCH($B119,'ENTRADA DE DATOS'!$C$3:$C$26,0),MATCH(F$14,'ENTRADA DE DATOS'!$C$3:$AB$3,0)))</f>
        <v/>
      </c>
      <c r="G119" s="407" t="str">
        <f>IF($B119="","",INDEX('ENTRADA DE DATOS'!$C$3:$AB$26,MATCH($B119,'ENTRADA DE DATOS'!$C$3:$C$26,0),MATCH(G$14,'ENTRADA DE DATOS'!$C$3:$AB$3,0)))</f>
        <v/>
      </c>
      <c r="H119" s="336" t="str">
        <f>IF($L$12="","",IF($B119="","",INDEX('ENTRADA DE DATOS'!$C$3:$AB$26,MATCH($B119,'ENTRADA DE DATOS'!$C$3:$C$26,0),MATCH(H$14,'ENTRADA DE DATOS'!$C$3:$AB$3,0))))</f>
        <v/>
      </c>
      <c r="I119" s="336" t="str">
        <f>IF($L$12="","",IF($B119="","",INDEX('ENTRADA DE DATOS'!$C$3:$AB$26,MATCH($B119,'ENTRADA DE DATOS'!$C$3:$C$26,0),MATCH(I$14,'ENTRADA DE DATOS'!$C$3:$AB$3,0))))</f>
        <v/>
      </c>
      <c r="J119" s="336" t="str">
        <f>IF($L$12="","",IF($B119="","",INDEX('ENTRADA DE DATOS'!$C$3:$AB$26,MATCH($B119,'ENTRADA DE DATOS'!$C$3:$C$26,0),MATCH(J$14,'ENTRADA DE DATOS'!$C$3:$AB$3,0))))</f>
        <v/>
      </c>
      <c r="K119" s="336" t="str">
        <f>IF($L$12="","",IF($B119="","",INDEX('ENTRADA DE DATOS'!$C$3:$AB$26,MATCH($B119,'ENTRADA DE DATOS'!$C$3:$C$26,0),MATCH(K$14,'ENTRADA DE DATOS'!$C$3:$AB$3,0))))</f>
        <v/>
      </c>
      <c r="L119" s="336" t="str">
        <f>IF($L$12="","",IF($B119="","",INDEX('ENTRADA DE DATOS'!$C$3:$AB$26,MATCH($B119,'ENTRADA DE DATOS'!$C$3:$C$26,0),MATCH(L$14,'ENTRADA DE DATOS'!$C$3:$AB$3,0))))</f>
        <v/>
      </c>
    </row>
    <row r="120" spans="2:12" ht="50.1" customHeight="1" x14ac:dyDescent="0.25">
      <c r="B120" s="403" t="str">
        <f>IF($B$15="","",IF(MAX('ENTRADA DE DATOS'!$C$3:$C$26)&gt;$B119,$B119+1,""))</f>
        <v/>
      </c>
      <c r="C120" s="404" t="str">
        <f>IF($B120="","",INDEX('ENTRADA DE DATOS'!$C$3:$AB$26,MATCH($B120,'ENTRADA DE DATOS'!$C$3:$C$26,0),MATCH(C$14,'ENTRADA DE DATOS'!$C$3:$AB$3,0)))</f>
        <v/>
      </c>
      <c r="D120" s="405" t="str">
        <f>IF($B120="","",INDEX('ENTRADA DE DATOS'!$C$3:$AB$26,MATCH($B120,'ENTRADA DE DATOS'!$C$3:$C$26,0),MATCH(D$14,'ENTRADA DE DATOS'!$C$3:$AB$3,0)))</f>
        <v/>
      </c>
      <c r="E120" s="404" t="str">
        <f>IF($B120="","",INDEX('ENTRADA DE DATOS'!$C$3:$AB$26,MATCH($B120,'ENTRADA DE DATOS'!$C$3:$C$26,0),MATCH(E$14,'ENTRADA DE DATOS'!$C$3:$AB$3,0)))</f>
        <v/>
      </c>
      <c r="F120" s="406" t="str">
        <f>IF($B120="","",INDEX('ENTRADA DE DATOS'!$C$3:$AB$26,MATCH($B120,'ENTRADA DE DATOS'!$C$3:$C$26,0),MATCH(F$14,'ENTRADA DE DATOS'!$C$3:$AB$3,0)))</f>
        <v/>
      </c>
      <c r="G120" s="407" t="str">
        <f>IF($B120="","",INDEX('ENTRADA DE DATOS'!$C$3:$AB$26,MATCH($B120,'ENTRADA DE DATOS'!$C$3:$C$26,0),MATCH(G$14,'ENTRADA DE DATOS'!$C$3:$AB$3,0)))</f>
        <v/>
      </c>
      <c r="H120" s="336" t="str">
        <f>IF($L$12="","",IF($B120="","",INDEX('ENTRADA DE DATOS'!$C$3:$AB$26,MATCH($B120,'ENTRADA DE DATOS'!$C$3:$C$26,0),MATCH(H$14,'ENTRADA DE DATOS'!$C$3:$AB$3,0))))</f>
        <v/>
      </c>
      <c r="I120" s="336" t="str">
        <f>IF($L$12="","",IF($B120="","",INDEX('ENTRADA DE DATOS'!$C$3:$AB$26,MATCH($B120,'ENTRADA DE DATOS'!$C$3:$C$26,0),MATCH(I$14,'ENTRADA DE DATOS'!$C$3:$AB$3,0))))</f>
        <v/>
      </c>
      <c r="J120" s="336" t="str">
        <f>IF($L$12="","",IF($B120="","",INDEX('ENTRADA DE DATOS'!$C$3:$AB$26,MATCH($B120,'ENTRADA DE DATOS'!$C$3:$C$26,0),MATCH(J$14,'ENTRADA DE DATOS'!$C$3:$AB$3,0))))</f>
        <v/>
      </c>
      <c r="K120" s="336" t="str">
        <f>IF($L$12="","",IF($B120="","",INDEX('ENTRADA DE DATOS'!$C$3:$AB$26,MATCH($B120,'ENTRADA DE DATOS'!$C$3:$C$26,0),MATCH(K$14,'ENTRADA DE DATOS'!$C$3:$AB$3,0))))</f>
        <v/>
      </c>
      <c r="L120" s="336" t="str">
        <f>IF($L$12="","",IF($B120="","",INDEX('ENTRADA DE DATOS'!$C$3:$AB$26,MATCH($B120,'ENTRADA DE DATOS'!$C$3:$C$26,0),MATCH(L$14,'ENTRADA DE DATOS'!$C$3:$AB$3,0))))</f>
        <v/>
      </c>
    </row>
    <row r="121" spans="2:12" ht="50.1" customHeight="1" x14ac:dyDescent="0.25">
      <c r="B121" s="403" t="str">
        <f>IF($B$15="","",IF(MAX('ENTRADA DE DATOS'!$C$3:$C$26)&gt;$B120,$B120+1,""))</f>
        <v/>
      </c>
      <c r="C121" s="404" t="str">
        <f>IF($B121="","",INDEX('ENTRADA DE DATOS'!$C$3:$AB$26,MATCH($B121,'ENTRADA DE DATOS'!$C$3:$C$26,0),MATCH(C$14,'ENTRADA DE DATOS'!$C$3:$AB$3,0)))</f>
        <v/>
      </c>
      <c r="D121" s="405" t="str">
        <f>IF($B121="","",INDEX('ENTRADA DE DATOS'!$C$3:$AB$26,MATCH($B121,'ENTRADA DE DATOS'!$C$3:$C$26,0),MATCH(D$14,'ENTRADA DE DATOS'!$C$3:$AB$3,0)))</f>
        <v/>
      </c>
      <c r="E121" s="404" t="str">
        <f>IF($B121="","",INDEX('ENTRADA DE DATOS'!$C$3:$AB$26,MATCH($B121,'ENTRADA DE DATOS'!$C$3:$C$26,0),MATCH(E$14,'ENTRADA DE DATOS'!$C$3:$AB$3,0)))</f>
        <v/>
      </c>
      <c r="F121" s="406" t="str">
        <f>IF($B121="","",INDEX('ENTRADA DE DATOS'!$C$3:$AB$26,MATCH($B121,'ENTRADA DE DATOS'!$C$3:$C$26,0),MATCH(F$14,'ENTRADA DE DATOS'!$C$3:$AB$3,0)))</f>
        <v/>
      </c>
      <c r="G121" s="407" t="str">
        <f>IF($B121="","",INDEX('ENTRADA DE DATOS'!$C$3:$AB$26,MATCH($B121,'ENTRADA DE DATOS'!$C$3:$C$26,0),MATCH(G$14,'ENTRADA DE DATOS'!$C$3:$AB$3,0)))</f>
        <v/>
      </c>
      <c r="H121" s="336" t="str">
        <f>IF($L$12="","",IF($B121="","",INDEX('ENTRADA DE DATOS'!$C$3:$AB$26,MATCH($B121,'ENTRADA DE DATOS'!$C$3:$C$26,0),MATCH(H$14,'ENTRADA DE DATOS'!$C$3:$AB$3,0))))</f>
        <v/>
      </c>
      <c r="I121" s="336" t="str">
        <f>IF($L$12="","",IF($B121="","",INDEX('ENTRADA DE DATOS'!$C$3:$AB$26,MATCH($B121,'ENTRADA DE DATOS'!$C$3:$C$26,0),MATCH(I$14,'ENTRADA DE DATOS'!$C$3:$AB$3,0))))</f>
        <v/>
      </c>
      <c r="J121" s="336" t="str">
        <f>IF($L$12="","",IF($B121="","",INDEX('ENTRADA DE DATOS'!$C$3:$AB$26,MATCH($B121,'ENTRADA DE DATOS'!$C$3:$C$26,0),MATCH(J$14,'ENTRADA DE DATOS'!$C$3:$AB$3,0))))</f>
        <v/>
      </c>
      <c r="K121" s="336" t="str">
        <f>IF($L$12="","",IF($B121="","",INDEX('ENTRADA DE DATOS'!$C$3:$AB$26,MATCH($B121,'ENTRADA DE DATOS'!$C$3:$C$26,0),MATCH(K$14,'ENTRADA DE DATOS'!$C$3:$AB$3,0))))</f>
        <v/>
      </c>
      <c r="L121" s="336" t="str">
        <f>IF($L$12="","",IF($B121="","",INDEX('ENTRADA DE DATOS'!$C$3:$AB$26,MATCH($B121,'ENTRADA DE DATOS'!$C$3:$C$26,0),MATCH(L$14,'ENTRADA DE DATOS'!$C$3:$AB$3,0))))</f>
        <v/>
      </c>
    </row>
    <row r="122" spans="2:12" ht="50.1" customHeight="1" x14ac:dyDescent="0.25">
      <c r="B122" s="403" t="str">
        <f>IF($B$15="","",IF(MAX('ENTRADA DE DATOS'!$C$3:$C$26)&gt;$B121,$B121+1,""))</f>
        <v/>
      </c>
      <c r="C122" s="404" t="str">
        <f>IF($B122="","",INDEX('ENTRADA DE DATOS'!$C$3:$AB$26,MATCH($B122,'ENTRADA DE DATOS'!$C$3:$C$26,0),MATCH(C$14,'ENTRADA DE DATOS'!$C$3:$AB$3,0)))</f>
        <v/>
      </c>
      <c r="D122" s="405" t="str">
        <f>IF($B122="","",INDEX('ENTRADA DE DATOS'!$C$3:$AB$26,MATCH($B122,'ENTRADA DE DATOS'!$C$3:$C$26,0),MATCH(D$14,'ENTRADA DE DATOS'!$C$3:$AB$3,0)))</f>
        <v/>
      </c>
      <c r="E122" s="404" t="str">
        <f>IF($B122="","",INDEX('ENTRADA DE DATOS'!$C$3:$AB$26,MATCH($B122,'ENTRADA DE DATOS'!$C$3:$C$26,0),MATCH(E$14,'ENTRADA DE DATOS'!$C$3:$AB$3,0)))</f>
        <v/>
      </c>
      <c r="F122" s="406" t="str">
        <f>IF($B122="","",INDEX('ENTRADA DE DATOS'!$C$3:$AB$26,MATCH($B122,'ENTRADA DE DATOS'!$C$3:$C$26,0),MATCH(F$14,'ENTRADA DE DATOS'!$C$3:$AB$3,0)))</f>
        <v/>
      </c>
      <c r="G122" s="407" t="str">
        <f>IF($B122="","",INDEX('ENTRADA DE DATOS'!$C$3:$AB$26,MATCH($B122,'ENTRADA DE DATOS'!$C$3:$C$26,0),MATCH(G$14,'ENTRADA DE DATOS'!$C$3:$AB$3,0)))</f>
        <v/>
      </c>
      <c r="H122" s="336" t="str">
        <f>IF($L$12="","",IF($B122="","",INDEX('ENTRADA DE DATOS'!$C$3:$AB$26,MATCH($B122,'ENTRADA DE DATOS'!$C$3:$C$26,0),MATCH(H$14,'ENTRADA DE DATOS'!$C$3:$AB$3,0))))</f>
        <v/>
      </c>
      <c r="I122" s="336" t="str">
        <f>IF($L$12="","",IF($B122="","",INDEX('ENTRADA DE DATOS'!$C$3:$AB$26,MATCH($B122,'ENTRADA DE DATOS'!$C$3:$C$26,0),MATCH(I$14,'ENTRADA DE DATOS'!$C$3:$AB$3,0))))</f>
        <v/>
      </c>
      <c r="J122" s="336" t="str">
        <f>IF($L$12="","",IF($B122="","",INDEX('ENTRADA DE DATOS'!$C$3:$AB$26,MATCH($B122,'ENTRADA DE DATOS'!$C$3:$C$26,0),MATCH(J$14,'ENTRADA DE DATOS'!$C$3:$AB$3,0))))</f>
        <v/>
      </c>
      <c r="K122" s="336" t="str">
        <f>IF($L$12="","",IF($B122="","",INDEX('ENTRADA DE DATOS'!$C$3:$AB$26,MATCH($B122,'ENTRADA DE DATOS'!$C$3:$C$26,0),MATCH(K$14,'ENTRADA DE DATOS'!$C$3:$AB$3,0))))</f>
        <v/>
      </c>
      <c r="L122" s="336" t="str">
        <f>IF($L$12="","",IF($B122="","",INDEX('ENTRADA DE DATOS'!$C$3:$AB$26,MATCH($B122,'ENTRADA DE DATOS'!$C$3:$C$26,0),MATCH(L$14,'ENTRADA DE DATOS'!$C$3:$AB$3,0))))</f>
        <v/>
      </c>
    </row>
    <row r="123" spans="2:12" ht="50.1" customHeight="1" x14ac:dyDescent="0.25">
      <c r="B123" s="403" t="str">
        <f>IF($B$15="","",IF(MAX('ENTRADA DE DATOS'!$C$3:$C$26)&gt;$B122,$B122+1,""))</f>
        <v/>
      </c>
      <c r="C123" s="404" t="str">
        <f>IF($B123="","",INDEX('ENTRADA DE DATOS'!$C$3:$AB$26,MATCH($B123,'ENTRADA DE DATOS'!$C$3:$C$26,0),MATCH(C$14,'ENTRADA DE DATOS'!$C$3:$AB$3,0)))</f>
        <v/>
      </c>
      <c r="D123" s="405" t="str">
        <f>IF($B123="","",INDEX('ENTRADA DE DATOS'!$C$3:$AB$26,MATCH($B123,'ENTRADA DE DATOS'!$C$3:$C$26,0),MATCH(D$14,'ENTRADA DE DATOS'!$C$3:$AB$3,0)))</f>
        <v/>
      </c>
      <c r="E123" s="404" t="str">
        <f>IF($B123="","",INDEX('ENTRADA DE DATOS'!$C$3:$AB$26,MATCH($B123,'ENTRADA DE DATOS'!$C$3:$C$26,0),MATCH(E$14,'ENTRADA DE DATOS'!$C$3:$AB$3,0)))</f>
        <v/>
      </c>
      <c r="F123" s="406" t="str">
        <f>IF($B123="","",INDEX('ENTRADA DE DATOS'!$C$3:$AB$26,MATCH($B123,'ENTRADA DE DATOS'!$C$3:$C$26,0),MATCH(F$14,'ENTRADA DE DATOS'!$C$3:$AB$3,0)))</f>
        <v/>
      </c>
      <c r="G123" s="407" t="str">
        <f>IF($B123="","",INDEX('ENTRADA DE DATOS'!$C$3:$AB$26,MATCH($B123,'ENTRADA DE DATOS'!$C$3:$C$26,0),MATCH(G$14,'ENTRADA DE DATOS'!$C$3:$AB$3,0)))</f>
        <v/>
      </c>
      <c r="H123" s="336" t="str">
        <f>IF($L$12="","",IF($B123="","",INDEX('ENTRADA DE DATOS'!$C$3:$AB$26,MATCH($B123,'ENTRADA DE DATOS'!$C$3:$C$26,0),MATCH(H$14,'ENTRADA DE DATOS'!$C$3:$AB$3,0))))</f>
        <v/>
      </c>
      <c r="I123" s="336" t="str">
        <f>IF($L$12="","",IF($B123="","",INDEX('ENTRADA DE DATOS'!$C$3:$AB$26,MATCH($B123,'ENTRADA DE DATOS'!$C$3:$C$26,0),MATCH(I$14,'ENTRADA DE DATOS'!$C$3:$AB$3,0))))</f>
        <v/>
      </c>
      <c r="J123" s="336" t="str">
        <f>IF($L$12="","",IF($B123="","",INDEX('ENTRADA DE DATOS'!$C$3:$AB$26,MATCH($B123,'ENTRADA DE DATOS'!$C$3:$C$26,0),MATCH(J$14,'ENTRADA DE DATOS'!$C$3:$AB$3,0))))</f>
        <v/>
      </c>
      <c r="K123" s="336" t="str">
        <f>IF($L$12="","",IF($B123="","",INDEX('ENTRADA DE DATOS'!$C$3:$AB$26,MATCH($B123,'ENTRADA DE DATOS'!$C$3:$C$26,0),MATCH(K$14,'ENTRADA DE DATOS'!$C$3:$AB$3,0))))</f>
        <v/>
      </c>
      <c r="L123" s="336" t="str">
        <f>IF($L$12="","",IF($B123="","",INDEX('ENTRADA DE DATOS'!$C$3:$AB$26,MATCH($B123,'ENTRADA DE DATOS'!$C$3:$C$26,0),MATCH(L$14,'ENTRADA DE DATOS'!$C$3:$AB$3,0))))</f>
        <v/>
      </c>
    </row>
    <row r="124" spans="2:12" ht="50.1" customHeight="1" x14ac:dyDescent="0.25">
      <c r="B124" s="403" t="str">
        <f>IF($B$15="","",IF(MAX('ENTRADA DE DATOS'!$C$3:$C$26)&gt;$B123,$B123+1,""))</f>
        <v/>
      </c>
      <c r="C124" s="404" t="str">
        <f>IF($B124="","",INDEX('ENTRADA DE DATOS'!$C$3:$AB$26,MATCH($B124,'ENTRADA DE DATOS'!$C$3:$C$26,0),MATCH(C$14,'ENTRADA DE DATOS'!$C$3:$AB$3,0)))</f>
        <v/>
      </c>
      <c r="D124" s="405" t="str">
        <f>IF($B124="","",INDEX('ENTRADA DE DATOS'!$C$3:$AB$26,MATCH($B124,'ENTRADA DE DATOS'!$C$3:$C$26,0),MATCH(D$14,'ENTRADA DE DATOS'!$C$3:$AB$3,0)))</f>
        <v/>
      </c>
      <c r="E124" s="404" t="str">
        <f>IF($B124="","",INDEX('ENTRADA DE DATOS'!$C$3:$AB$26,MATCH($B124,'ENTRADA DE DATOS'!$C$3:$C$26,0),MATCH(E$14,'ENTRADA DE DATOS'!$C$3:$AB$3,0)))</f>
        <v/>
      </c>
      <c r="F124" s="406" t="str">
        <f>IF($B124="","",INDEX('ENTRADA DE DATOS'!$C$3:$AB$26,MATCH($B124,'ENTRADA DE DATOS'!$C$3:$C$26,0),MATCH(F$14,'ENTRADA DE DATOS'!$C$3:$AB$3,0)))</f>
        <v/>
      </c>
      <c r="G124" s="407" t="str">
        <f>IF($B124="","",INDEX('ENTRADA DE DATOS'!$C$3:$AB$26,MATCH($B124,'ENTRADA DE DATOS'!$C$3:$C$26,0),MATCH(G$14,'ENTRADA DE DATOS'!$C$3:$AB$3,0)))</f>
        <v/>
      </c>
      <c r="H124" s="336" t="str">
        <f>IF($L$12="","",IF($B124="","",INDEX('ENTRADA DE DATOS'!$C$3:$AB$26,MATCH($B124,'ENTRADA DE DATOS'!$C$3:$C$26,0),MATCH(H$14,'ENTRADA DE DATOS'!$C$3:$AB$3,0))))</f>
        <v/>
      </c>
      <c r="I124" s="336" t="str">
        <f>IF($L$12="","",IF($B124="","",INDEX('ENTRADA DE DATOS'!$C$3:$AB$26,MATCH($B124,'ENTRADA DE DATOS'!$C$3:$C$26,0),MATCH(I$14,'ENTRADA DE DATOS'!$C$3:$AB$3,0))))</f>
        <v/>
      </c>
      <c r="J124" s="336" t="str">
        <f>IF($L$12="","",IF($B124="","",INDEX('ENTRADA DE DATOS'!$C$3:$AB$26,MATCH($B124,'ENTRADA DE DATOS'!$C$3:$C$26,0),MATCH(J$14,'ENTRADA DE DATOS'!$C$3:$AB$3,0))))</f>
        <v/>
      </c>
      <c r="K124" s="336" t="str">
        <f>IF($L$12="","",IF($B124="","",INDEX('ENTRADA DE DATOS'!$C$3:$AB$26,MATCH($B124,'ENTRADA DE DATOS'!$C$3:$C$26,0),MATCH(K$14,'ENTRADA DE DATOS'!$C$3:$AB$3,0))))</f>
        <v/>
      </c>
      <c r="L124" s="336" t="str">
        <f>IF($L$12="","",IF($B124="","",INDEX('ENTRADA DE DATOS'!$C$3:$AB$26,MATCH($B124,'ENTRADA DE DATOS'!$C$3:$C$26,0),MATCH(L$14,'ENTRADA DE DATOS'!$C$3:$AB$3,0))))</f>
        <v/>
      </c>
    </row>
    <row r="125" spans="2:12" ht="50.1" customHeight="1" x14ac:dyDescent="0.25">
      <c r="B125" s="403" t="str">
        <f>IF($B$15="","",IF(MAX('ENTRADA DE DATOS'!$C$3:$C$26)&gt;$B124,$B124+1,""))</f>
        <v/>
      </c>
      <c r="C125" s="404" t="str">
        <f>IF($B125="","",INDEX('ENTRADA DE DATOS'!$C$3:$AB$26,MATCH($B125,'ENTRADA DE DATOS'!$C$3:$C$26,0),MATCH(C$14,'ENTRADA DE DATOS'!$C$3:$AB$3,0)))</f>
        <v/>
      </c>
      <c r="D125" s="405" t="str">
        <f>IF($B125="","",INDEX('ENTRADA DE DATOS'!$C$3:$AB$26,MATCH($B125,'ENTRADA DE DATOS'!$C$3:$C$26,0),MATCH(D$14,'ENTRADA DE DATOS'!$C$3:$AB$3,0)))</f>
        <v/>
      </c>
      <c r="E125" s="404" t="str">
        <f>IF($B125="","",INDEX('ENTRADA DE DATOS'!$C$3:$AB$26,MATCH($B125,'ENTRADA DE DATOS'!$C$3:$C$26,0),MATCH(E$14,'ENTRADA DE DATOS'!$C$3:$AB$3,0)))</f>
        <v/>
      </c>
      <c r="F125" s="406" t="str">
        <f>IF($B125="","",INDEX('ENTRADA DE DATOS'!$C$3:$AB$26,MATCH($B125,'ENTRADA DE DATOS'!$C$3:$C$26,0),MATCH(F$14,'ENTRADA DE DATOS'!$C$3:$AB$3,0)))</f>
        <v/>
      </c>
      <c r="G125" s="407" t="str">
        <f>IF($B125="","",INDEX('ENTRADA DE DATOS'!$C$3:$AB$26,MATCH($B125,'ENTRADA DE DATOS'!$C$3:$C$26,0),MATCH(G$14,'ENTRADA DE DATOS'!$C$3:$AB$3,0)))</f>
        <v/>
      </c>
      <c r="H125" s="336" t="str">
        <f>IF($L$12="","",IF($B125="","",INDEX('ENTRADA DE DATOS'!$C$3:$AB$26,MATCH($B125,'ENTRADA DE DATOS'!$C$3:$C$26,0),MATCH(H$14,'ENTRADA DE DATOS'!$C$3:$AB$3,0))))</f>
        <v/>
      </c>
      <c r="I125" s="336" t="str">
        <f>IF($L$12="","",IF($B125="","",INDEX('ENTRADA DE DATOS'!$C$3:$AB$26,MATCH($B125,'ENTRADA DE DATOS'!$C$3:$C$26,0),MATCH(I$14,'ENTRADA DE DATOS'!$C$3:$AB$3,0))))</f>
        <v/>
      </c>
      <c r="J125" s="336" t="str">
        <f>IF($L$12="","",IF($B125="","",INDEX('ENTRADA DE DATOS'!$C$3:$AB$26,MATCH($B125,'ENTRADA DE DATOS'!$C$3:$C$26,0),MATCH(J$14,'ENTRADA DE DATOS'!$C$3:$AB$3,0))))</f>
        <v/>
      </c>
      <c r="K125" s="336" t="str">
        <f>IF($L$12="","",IF($B125="","",INDEX('ENTRADA DE DATOS'!$C$3:$AB$26,MATCH($B125,'ENTRADA DE DATOS'!$C$3:$C$26,0),MATCH(K$14,'ENTRADA DE DATOS'!$C$3:$AB$3,0))))</f>
        <v/>
      </c>
      <c r="L125" s="336" t="str">
        <f>IF($L$12="","",IF($B125="","",INDEX('ENTRADA DE DATOS'!$C$3:$AB$26,MATCH($B125,'ENTRADA DE DATOS'!$C$3:$C$26,0),MATCH(L$14,'ENTRADA DE DATOS'!$C$3:$AB$3,0))))</f>
        <v/>
      </c>
    </row>
    <row r="126" spans="2:12" ht="50.1" customHeight="1" x14ac:dyDescent="0.25">
      <c r="B126" s="403" t="str">
        <f>IF($B$15="","",IF(MAX('ENTRADA DE DATOS'!$C$3:$C$26)&gt;$B125,$B125+1,""))</f>
        <v/>
      </c>
      <c r="C126" s="404" t="str">
        <f>IF($B126="","",INDEX('ENTRADA DE DATOS'!$C$3:$AB$26,MATCH($B126,'ENTRADA DE DATOS'!$C$3:$C$26,0),MATCH(C$14,'ENTRADA DE DATOS'!$C$3:$AB$3,0)))</f>
        <v/>
      </c>
      <c r="D126" s="405" t="str">
        <f>IF($B126="","",INDEX('ENTRADA DE DATOS'!$C$3:$AB$26,MATCH($B126,'ENTRADA DE DATOS'!$C$3:$C$26,0),MATCH(D$14,'ENTRADA DE DATOS'!$C$3:$AB$3,0)))</f>
        <v/>
      </c>
      <c r="E126" s="404" t="str">
        <f>IF($B126="","",INDEX('ENTRADA DE DATOS'!$C$3:$AB$26,MATCH($B126,'ENTRADA DE DATOS'!$C$3:$C$26,0),MATCH(E$14,'ENTRADA DE DATOS'!$C$3:$AB$3,0)))</f>
        <v/>
      </c>
      <c r="F126" s="406" t="str">
        <f>IF($B126="","",INDEX('ENTRADA DE DATOS'!$C$3:$AB$26,MATCH($B126,'ENTRADA DE DATOS'!$C$3:$C$26,0),MATCH(F$14,'ENTRADA DE DATOS'!$C$3:$AB$3,0)))</f>
        <v/>
      </c>
      <c r="G126" s="407" t="str">
        <f>IF($B126="","",INDEX('ENTRADA DE DATOS'!$C$3:$AB$26,MATCH($B126,'ENTRADA DE DATOS'!$C$3:$C$26,0),MATCH(G$14,'ENTRADA DE DATOS'!$C$3:$AB$3,0)))</f>
        <v/>
      </c>
      <c r="H126" s="336" t="str">
        <f>IF($L$12="","",IF($B126="","",INDEX('ENTRADA DE DATOS'!$C$3:$AB$26,MATCH($B126,'ENTRADA DE DATOS'!$C$3:$C$26,0),MATCH(H$14,'ENTRADA DE DATOS'!$C$3:$AB$3,0))))</f>
        <v/>
      </c>
      <c r="I126" s="336" t="str">
        <f>IF($L$12="","",IF($B126="","",INDEX('ENTRADA DE DATOS'!$C$3:$AB$26,MATCH($B126,'ENTRADA DE DATOS'!$C$3:$C$26,0),MATCH(I$14,'ENTRADA DE DATOS'!$C$3:$AB$3,0))))</f>
        <v/>
      </c>
      <c r="J126" s="336" t="str">
        <f>IF($L$12="","",IF($B126="","",INDEX('ENTRADA DE DATOS'!$C$3:$AB$26,MATCH($B126,'ENTRADA DE DATOS'!$C$3:$C$26,0),MATCH(J$14,'ENTRADA DE DATOS'!$C$3:$AB$3,0))))</f>
        <v/>
      </c>
      <c r="K126" s="336" t="str">
        <f>IF($L$12="","",IF($B126="","",INDEX('ENTRADA DE DATOS'!$C$3:$AB$26,MATCH($B126,'ENTRADA DE DATOS'!$C$3:$C$26,0),MATCH(K$14,'ENTRADA DE DATOS'!$C$3:$AB$3,0))))</f>
        <v/>
      </c>
      <c r="L126" s="336" t="str">
        <f>IF($L$12="","",IF($B126="","",INDEX('ENTRADA DE DATOS'!$C$3:$AB$26,MATCH($B126,'ENTRADA DE DATOS'!$C$3:$C$26,0),MATCH(L$14,'ENTRADA DE DATOS'!$C$3:$AB$3,0))))</f>
        <v/>
      </c>
    </row>
    <row r="127" spans="2:12" ht="50.1" customHeight="1" x14ac:dyDescent="0.25">
      <c r="B127" s="403" t="str">
        <f>IF($B$15="","",IF(MAX('ENTRADA DE DATOS'!$C$3:$C$26)&gt;$B126,$B126+1,""))</f>
        <v/>
      </c>
      <c r="C127" s="404" t="str">
        <f>IF($B127="","",INDEX('ENTRADA DE DATOS'!$C$3:$AB$26,MATCH($B127,'ENTRADA DE DATOS'!$C$3:$C$26,0),MATCH(C$14,'ENTRADA DE DATOS'!$C$3:$AB$3,0)))</f>
        <v/>
      </c>
      <c r="D127" s="405" t="str">
        <f>IF($B127="","",INDEX('ENTRADA DE DATOS'!$C$3:$AB$26,MATCH($B127,'ENTRADA DE DATOS'!$C$3:$C$26,0),MATCH(D$14,'ENTRADA DE DATOS'!$C$3:$AB$3,0)))</f>
        <v/>
      </c>
      <c r="E127" s="404" t="str">
        <f>IF($B127="","",INDEX('ENTRADA DE DATOS'!$C$3:$AB$26,MATCH($B127,'ENTRADA DE DATOS'!$C$3:$C$26,0),MATCH(E$14,'ENTRADA DE DATOS'!$C$3:$AB$3,0)))</f>
        <v/>
      </c>
      <c r="F127" s="406" t="str">
        <f>IF($B127="","",INDEX('ENTRADA DE DATOS'!$C$3:$AB$26,MATCH($B127,'ENTRADA DE DATOS'!$C$3:$C$26,0),MATCH(F$14,'ENTRADA DE DATOS'!$C$3:$AB$3,0)))</f>
        <v/>
      </c>
      <c r="G127" s="407" t="str">
        <f>IF($B127="","",INDEX('ENTRADA DE DATOS'!$C$3:$AB$26,MATCH($B127,'ENTRADA DE DATOS'!$C$3:$C$26,0),MATCH(G$14,'ENTRADA DE DATOS'!$C$3:$AB$3,0)))</f>
        <v/>
      </c>
      <c r="H127" s="336" t="str">
        <f>IF($L$12="","",IF($B127="","",INDEX('ENTRADA DE DATOS'!$C$3:$AB$26,MATCH($B127,'ENTRADA DE DATOS'!$C$3:$C$26,0),MATCH(H$14,'ENTRADA DE DATOS'!$C$3:$AB$3,0))))</f>
        <v/>
      </c>
      <c r="I127" s="336" t="str">
        <f>IF($L$12="","",IF($B127="","",INDEX('ENTRADA DE DATOS'!$C$3:$AB$26,MATCH($B127,'ENTRADA DE DATOS'!$C$3:$C$26,0),MATCH(I$14,'ENTRADA DE DATOS'!$C$3:$AB$3,0))))</f>
        <v/>
      </c>
      <c r="J127" s="336" t="str">
        <f>IF($L$12="","",IF($B127="","",INDEX('ENTRADA DE DATOS'!$C$3:$AB$26,MATCH($B127,'ENTRADA DE DATOS'!$C$3:$C$26,0),MATCH(J$14,'ENTRADA DE DATOS'!$C$3:$AB$3,0))))</f>
        <v/>
      </c>
      <c r="K127" s="336" t="str">
        <f>IF($L$12="","",IF($B127="","",INDEX('ENTRADA DE DATOS'!$C$3:$AB$26,MATCH($B127,'ENTRADA DE DATOS'!$C$3:$C$26,0),MATCH(K$14,'ENTRADA DE DATOS'!$C$3:$AB$3,0))))</f>
        <v/>
      </c>
      <c r="L127" s="336" t="str">
        <f>IF($L$12="","",IF($B127="","",INDEX('ENTRADA DE DATOS'!$C$3:$AB$26,MATCH($B127,'ENTRADA DE DATOS'!$C$3:$C$26,0),MATCH(L$14,'ENTRADA DE DATOS'!$C$3:$AB$3,0))))</f>
        <v/>
      </c>
    </row>
    <row r="128" spans="2:12" ht="50.1" customHeight="1" x14ac:dyDescent="0.25">
      <c r="B128" s="403" t="str">
        <f>IF($B$15="","",IF(MAX('ENTRADA DE DATOS'!$C$3:$C$26)&gt;$B127,$B127+1,""))</f>
        <v/>
      </c>
      <c r="C128" s="404" t="str">
        <f>IF($B128="","",INDEX('ENTRADA DE DATOS'!$C$3:$AB$26,MATCH($B128,'ENTRADA DE DATOS'!$C$3:$C$26,0),MATCH(C$14,'ENTRADA DE DATOS'!$C$3:$AB$3,0)))</f>
        <v/>
      </c>
      <c r="D128" s="405" t="str">
        <f>IF($B128="","",INDEX('ENTRADA DE DATOS'!$C$3:$AB$26,MATCH($B128,'ENTRADA DE DATOS'!$C$3:$C$26,0),MATCH(D$14,'ENTRADA DE DATOS'!$C$3:$AB$3,0)))</f>
        <v/>
      </c>
      <c r="E128" s="404" t="str">
        <f>IF($B128="","",INDEX('ENTRADA DE DATOS'!$C$3:$AB$26,MATCH($B128,'ENTRADA DE DATOS'!$C$3:$C$26,0),MATCH(E$14,'ENTRADA DE DATOS'!$C$3:$AB$3,0)))</f>
        <v/>
      </c>
      <c r="F128" s="406" t="str">
        <f>IF($B128="","",INDEX('ENTRADA DE DATOS'!$C$3:$AB$26,MATCH($B128,'ENTRADA DE DATOS'!$C$3:$C$26,0),MATCH(F$14,'ENTRADA DE DATOS'!$C$3:$AB$3,0)))</f>
        <v/>
      </c>
      <c r="G128" s="407" t="str">
        <f>IF($B128="","",INDEX('ENTRADA DE DATOS'!$C$3:$AB$26,MATCH($B128,'ENTRADA DE DATOS'!$C$3:$C$26,0),MATCH(G$14,'ENTRADA DE DATOS'!$C$3:$AB$3,0)))</f>
        <v/>
      </c>
      <c r="H128" s="336" t="str">
        <f>IF($L$12="","",IF($B128="","",INDEX('ENTRADA DE DATOS'!$C$3:$AB$26,MATCH($B128,'ENTRADA DE DATOS'!$C$3:$C$26,0),MATCH(H$14,'ENTRADA DE DATOS'!$C$3:$AB$3,0))))</f>
        <v/>
      </c>
      <c r="I128" s="336" t="str">
        <f>IF($L$12="","",IF($B128="","",INDEX('ENTRADA DE DATOS'!$C$3:$AB$26,MATCH($B128,'ENTRADA DE DATOS'!$C$3:$C$26,0),MATCH(I$14,'ENTRADA DE DATOS'!$C$3:$AB$3,0))))</f>
        <v/>
      </c>
      <c r="J128" s="336" t="str">
        <f>IF($L$12="","",IF($B128="","",INDEX('ENTRADA DE DATOS'!$C$3:$AB$26,MATCH($B128,'ENTRADA DE DATOS'!$C$3:$C$26,0),MATCH(J$14,'ENTRADA DE DATOS'!$C$3:$AB$3,0))))</f>
        <v/>
      </c>
      <c r="K128" s="336" t="str">
        <f>IF($L$12="","",IF($B128="","",INDEX('ENTRADA DE DATOS'!$C$3:$AB$26,MATCH($B128,'ENTRADA DE DATOS'!$C$3:$C$26,0),MATCH(K$14,'ENTRADA DE DATOS'!$C$3:$AB$3,0))))</f>
        <v/>
      </c>
      <c r="L128" s="336" t="str">
        <f>IF($L$12="","",IF($B128="","",INDEX('ENTRADA DE DATOS'!$C$3:$AB$26,MATCH($B128,'ENTRADA DE DATOS'!$C$3:$C$26,0),MATCH(L$14,'ENTRADA DE DATOS'!$C$3:$AB$3,0))))</f>
        <v/>
      </c>
    </row>
    <row r="129" spans="2:12" ht="50.1" customHeight="1" x14ac:dyDescent="0.25">
      <c r="B129" s="403" t="str">
        <f>IF($B$15="","",IF(MAX('ENTRADA DE DATOS'!$C$3:$C$26)&gt;$B128,$B128+1,""))</f>
        <v/>
      </c>
      <c r="C129" s="404" t="str">
        <f>IF($B129="","",INDEX('ENTRADA DE DATOS'!$C$3:$AB$26,MATCH($B129,'ENTRADA DE DATOS'!$C$3:$C$26,0),MATCH(C$14,'ENTRADA DE DATOS'!$C$3:$AB$3,0)))</f>
        <v/>
      </c>
      <c r="D129" s="405" t="str">
        <f>IF($B129="","",INDEX('ENTRADA DE DATOS'!$C$3:$AB$26,MATCH($B129,'ENTRADA DE DATOS'!$C$3:$C$26,0),MATCH(D$14,'ENTRADA DE DATOS'!$C$3:$AB$3,0)))</f>
        <v/>
      </c>
      <c r="E129" s="404" t="str">
        <f>IF($B129="","",INDEX('ENTRADA DE DATOS'!$C$3:$AB$26,MATCH($B129,'ENTRADA DE DATOS'!$C$3:$C$26,0),MATCH(E$14,'ENTRADA DE DATOS'!$C$3:$AB$3,0)))</f>
        <v/>
      </c>
      <c r="F129" s="406" t="str">
        <f>IF($B129="","",INDEX('ENTRADA DE DATOS'!$C$3:$AB$26,MATCH($B129,'ENTRADA DE DATOS'!$C$3:$C$26,0),MATCH(F$14,'ENTRADA DE DATOS'!$C$3:$AB$3,0)))</f>
        <v/>
      </c>
      <c r="G129" s="407" t="str">
        <f>IF($B129="","",INDEX('ENTRADA DE DATOS'!$C$3:$AB$26,MATCH($B129,'ENTRADA DE DATOS'!$C$3:$C$26,0),MATCH(G$14,'ENTRADA DE DATOS'!$C$3:$AB$3,0)))</f>
        <v/>
      </c>
      <c r="H129" s="336" t="str">
        <f>IF($L$12="","",IF($B129="","",INDEX('ENTRADA DE DATOS'!$C$3:$AB$26,MATCH($B129,'ENTRADA DE DATOS'!$C$3:$C$26,0),MATCH(H$14,'ENTRADA DE DATOS'!$C$3:$AB$3,0))))</f>
        <v/>
      </c>
      <c r="I129" s="336" t="str">
        <f>IF($L$12="","",IF($B129="","",INDEX('ENTRADA DE DATOS'!$C$3:$AB$26,MATCH($B129,'ENTRADA DE DATOS'!$C$3:$C$26,0),MATCH(I$14,'ENTRADA DE DATOS'!$C$3:$AB$3,0))))</f>
        <v/>
      </c>
      <c r="J129" s="336" t="str">
        <f>IF($L$12="","",IF($B129="","",INDEX('ENTRADA DE DATOS'!$C$3:$AB$26,MATCH($B129,'ENTRADA DE DATOS'!$C$3:$C$26,0),MATCH(J$14,'ENTRADA DE DATOS'!$C$3:$AB$3,0))))</f>
        <v/>
      </c>
      <c r="K129" s="336" t="str">
        <f>IF($L$12="","",IF($B129="","",INDEX('ENTRADA DE DATOS'!$C$3:$AB$26,MATCH($B129,'ENTRADA DE DATOS'!$C$3:$C$26,0),MATCH(K$14,'ENTRADA DE DATOS'!$C$3:$AB$3,0))))</f>
        <v/>
      </c>
      <c r="L129" s="336" t="str">
        <f>IF($L$12="","",IF($B129="","",INDEX('ENTRADA DE DATOS'!$C$3:$AB$26,MATCH($B129,'ENTRADA DE DATOS'!$C$3:$C$26,0),MATCH(L$14,'ENTRADA DE DATOS'!$C$3:$AB$3,0))))</f>
        <v/>
      </c>
    </row>
    <row r="130" spans="2:12" ht="50.1" customHeight="1" x14ac:dyDescent="0.25">
      <c r="B130" s="403" t="str">
        <f>IF($B$15="","",IF(MAX('ENTRADA DE DATOS'!$C$3:$C$26)&gt;$B129,$B129+1,""))</f>
        <v/>
      </c>
      <c r="C130" s="404" t="str">
        <f>IF($B130="","",INDEX('ENTRADA DE DATOS'!$C$3:$AB$26,MATCH($B130,'ENTRADA DE DATOS'!$C$3:$C$26,0),MATCH(C$14,'ENTRADA DE DATOS'!$C$3:$AB$3,0)))</f>
        <v/>
      </c>
      <c r="D130" s="405" t="str">
        <f>IF($B130="","",INDEX('ENTRADA DE DATOS'!$C$3:$AB$26,MATCH($B130,'ENTRADA DE DATOS'!$C$3:$C$26,0),MATCH(D$14,'ENTRADA DE DATOS'!$C$3:$AB$3,0)))</f>
        <v/>
      </c>
      <c r="E130" s="404" t="str">
        <f>IF($B130="","",INDEX('ENTRADA DE DATOS'!$C$3:$AB$26,MATCH($B130,'ENTRADA DE DATOS'!$C$3:$C$26,0),MATCH(E$14,'ENTRADA DE DATOS'!$C$3:$AB$3,0)))</f>
        <v/>
      </c>
      <c r="F130" s="406" t="str">
        <f>IF($B130="","",INDEX('ENTRADA DE DATOS'!$C$3:$AB$26,MATCH($B130,'ENTRADA DE DATOS'!$C$3:$C$26,0),MATCH(F$14,'ENTRADA DE DATOS'!$C$3:$AB$3,0)))</f>
        <v/>
      </c>
      <c r="G130" s="407" t="str">
        <f>IF($B130="","",INDEX('ENTRADA DE DATOS'!$C$3:$AB$26,MATCH($B130,'ENTRADA DE DATOS'!$C$3:$C$26,0),MATCH(G$14,'ENTRADA DE DATOS'!$C$3:$AB$3,0)))</f>
        <v/>
      </c>
      <c r="H130" s="336" t="str">
        <f>IF($L$12="","",IF($B130="","",INDEX('ENTRADA DE DATOS'!$C$3:$AB$26,MATCH($B130,'ENTRADA DE DATOS'!$C$3:$C$26,0),MATCH(H$14,'ENTRADA DE DATOS'!$C$3:$AB$3,0))))</f>
        <v/>
      </c>
      <c r="I130" s="336" t="str">
        <f>IF($L$12="","",IF($B130="","",INDEX('ENTRADA DE DATOS'!$C$3:$AB$26,MATCH($B130,'ENTRADA DE DATOS'!$C$3:$C$26,0),MATCH(I$14,'ENTRADA DE DATOS'!$C$3:$AB$3,0))))</f>
        <v/>
      </c>
      <c r="J130" s="336" t="str">
        <f>IF($L$12="","",IF($B130="","",INDEX('ENTRADA DE DATOS'!$C$3:$AB$26,MATCH($B130,'ENTRADA DE DATOS'!$C$3:$C$26,0),MATCH(J$14,'ENTRADA DE DATOS'!$C$3:$AB$3,0))))</f>
        <v/>
      </c>
      <c r="K130" s="336" t="str">
        <f>IF($L$12="","",IF($B130="","",INDEX('ENTRADA DE DATOS'!$C$3:$AB$26,MATCH($B130,'ENTRADA DE DATOS'!$C$3:$C$26,0),MATCH(K$14,'ENTRADA DE DATOS'!$C$3:$AB$3,0))))</f>
        <v/>
      </c>
      <c r="L130" s="336" t="str">
        <f>IF($L$12="","",IF($B130="","",INDEX('ENTRADA DE DATOS'!$C$3:$AB$26,MATCH($B130,'ENTRADA DE DATOS'!$C$3:$C$26,0),MATCH(L$14,'ENTRADA DE DATOS'!$C$3:$AB$3,0))))</f>
        <v/>
      </c>
    </row>
    <row r="131" spans="2:12" ht="50.1" customHeight="1" x14ac:dyDescent="0.25">
      <c r="B131" s="403" t="str">
        <f>IF($B$15="","",IF(MAX('ENTRADA DE DATOS'!$C$3:$C$26)&gt;$B130,$B130+1,""))</f>
        <v/>
      </c>
      <c r="C131" s="404" t="str">
        <f>IF($B131="","",INDEX('ENTRADA DE DATOS'!$C$3:$AB$26,MATCH($B131,'ENTRADA DE DATOS'!$C$3:$C$26,0),MATCH(C$14,'ENTRADA DE DATOS'!$C$3:$AB$3,0)))</f>
        <v/>
      </c>
      <c r="D131" s="405" t="str">
        <f>IF($B131="","",INDEX('ENTRADA DE DATOS'!$C$3:$AB$26,MATCH($B131,'ENTRADA DE DATOS'!$C$3:$C$26,0),MATCH(D$14,'ENTRADA DE DATOS'!$C$3:$AB$3,0)))</f>
        <v/>
      </c>
      <c r="E131" s="404" t="str">
        <f>IF($B131="","",INDEX('ENTRADA DE DATOS'!$C$3:$AB$26,MATCH($B131,'ENTRADA DE DATOS'!$C$3:$C$26,0),MATCH(E$14,'ENTRADA DE DATOS'!$C$3:$AB$3,0)))</f>
        <v/>
      </c>
      <c r="F131" s="406" t="str">
        <f>IF($B131="","",INDEX('ENTRADA DE DATOS'!$C$3:$AB$26,MATCH($B131,'ENTRADA DE DATOS'!$C$3:$C$26,0),MATCH(F$14,'ENTRADA DE DATOS'!$C$3:$AB$3,0)))</f>
        <v/>
      </c>
      <c r="G131" s="407" t="str">
        <f>IF($B131="","",INDEX('ENTRADA DE DATOS'!$C$3:$AB$26,MATCH($B131,'ENTRADA DE DATOS'!$C$3:$C$26,0),MATCH(G$14,'ENTRADA DE DATOS'!$C$3:$AB$3,0)))</f>
        <v/>
      </c>
      <c r="H131" s="336" t="str">
        <f>IF($L$12="","",IF($B131="","",INDEX('ENTRADA DE DATOS'!$C$3:$AB$26,MATCH($B131,'ENTRADA DE DATOS'!$C$3:$C$26,0),MATCH(H$14,'ENTRADA DE DATOS'!$C$3:$AB$3,0))))</f>
        <v/>
      </c>
      <c r="I131" s="336" t="str">
        <f>IF($L$12="","",IF($B131="","",INDEX('ENTRADA DE DATOS'!$C$3:$AB$26,MATCH($B131,'ENTRADA DE DATOS'!$C$3:$C$26,0),MATCH(I$14,'ENTRADA DE DATOS'!$C$3:$AB$3,0))))</f>
        <v/>
      </c>
      <c r="J131" s="336" t="str">
        <f>IF($L$12="","",IF($B131="","",INDEX('ENTRADA DE DATOS'!$C$3:$AB$26,MATCH($B131,'ENTRADA DE DATOS'!$C$3:$C$26,0),MATCH(J$14,'ENTRADA DE DATOS'!$C$3:$AB$3,0))))</f>
        <v/>
      </c>
      <c r="K131" s="336" t="str">
        <f>IF($L$12="","",IF($B131="","",INDEX('ENTRADA DE DATOS'!$C$3:$AB$26,MATCH($B131,'ENTRADA DE DATOS'!$C$3:$C$26,0),MATCH(K$14,'ENTRADA DE DATOS'!$C$3:$AB$3,0))))</f>
        <v/>
      </c>
      <c r="L131" s="336" t="str">
        <f>IF($L$12="","",IF($B131="","",INDEX('ENTRADA DE DATOS'!$C$3:$AB$26,MATCH($B131,'ENTRADA DE DATOS'!$C$3:$C$26,0),MATCH(L$14,'ENTRADA DE DATOS'!$C$3:$AB$3,0))))</f>
        <v/>
      </c>
    </row>
    <row r="132" spans="2:12" ht="50.1" customHeight="1" x14ac:dyDescent="0.25">
      <c r="B132" s="403" t="str">
        <f>IF($B$15="","",IF(MAX('ENTRADA DE DATOS'!$C$3:$C$26)&gt;$B131,$B131+1,""))</f>
        <v/>
      </c>
      <c r="C132" s="404" t="str">
        <f>IF($B132="","",INDEX('ENTRADA DE DATOS'!$C$3:$AB$26,MATCH($B132,'ENTRADA DE DATOS'!$C$3:$C$26,0),MATCH(C$14,'ENTRADA DE DATOS'!$C$3:$AB$3,0)))</f>
        <v/>
      </c>
      <c r="D132" s="405" t="str">
        <f>IF($B132="","",INDEX('ENTRADA DE DATOS'!$C$3:$AB$26,MATCH($B132,'ENTRADA DE DATOS'!$C$3:$C$26,0),MATCH(D$14,'ENTRADA DE DATOS'!$C$3:$AB$3,0)))</f>
        <v/>
      </c>
      <c r="E132" s="404" t="str">
        <f>IF($B132="","",INDEX('ENTRADA DE DATOS'!$C$3:$AB$26,MATCH($B132,'ENTRADA DE DATOS'!$C$3:$C$26,0),MATCH(E$14,'ENTRADA DE DATOS'!$C$3:$AB$3,0)))</f>
        <v/>
      </c>
      <c r="F132" s="406" t="str">
        <f>IF($B132="","",INDEX('ENTRADA DE DATOS'!$C$3:$AB$26,MATCH($B132,'ENTRADA DE DATOS'!$C$3:$C$26,0),MATCH(F$14,'ENTRADA DE DATOS'!$C$3:$AB$3,0)))</f>
        <v/>
      </c>
      <c r="G132" s="407" t="str">
        <f>IF($B132="","",INDEX('ENTRADA DE DATOS'!$C$3:$AB$26,MATCH($B132,'ENTRADA DE DATOS'!$C$3:$C$26,0),MATCH(G$14,'ENTRADA DE DATOS'!$C$3:$AB$3,0)))</f>
        <v/>
      </c>
      <c r="H132" s="336" t="str">
        <f>IF($L$12="","",IF($B132="","",INDEX('ENTRADA DE DATOS'!$C$3:$AB$26,MATCH($B132,'ENTRADA DE DATOS'!$C$3:$C$26,0),MATCH(H$14,'ENTRADA DE DATOS'!$C$3:$AB$3,0))))</f>
        <v/>
      </c>
      <c r="I132" s="336" t="str">
        <f>IF($L$12="","",IF($B132="","",INDEX('ENTRADA DE DATOS'!$C$3:$AB$26,MATCH($B132,'ENTRADA DE DATOS'!$C$3:$C$26,0),MATCH(I$14,'ENTRADA DE DATOS'!$C$3:$AB$3,0))))</f>
        <v/>
      </c>
      <c r="J132" s="336" t="str">
        <f>IF($L$12="","",IF($B132="","",INDEX('ENTRADA DE DATOS'!$C$3:$AB$26,MATCH($B132,'ENTRADA DE DATOS'!$C$3:$C$26,0),MATCH(J$14,'ENTRADA DE DATOS'!$C$3:$AB$3,0))))</f>
        <v/>
      </c>
      <c r="K132" s="336" t="str">
        <f>IF($L$12="","",IF($B132="","",INDEX('ENTRADA DE DATOS'!$C$3:$AB$26,MATCH($B132,'ENTRADA DE DATOS'!$C$3:$C$26,0),MATCH(K$14,'ENTRADA DE DATOS'!$C$3:$AB$3,0))))</f>
        <v/>
      </c>
      <c r="L132" s="336" t="str">
        <f>IF($L$12="","",IF($B132="","",INDEX('ENTRADA DE DATOS'!$C$3:$AB$26,MATCH($B132,'ENTRADA DE DATOS'!$C$3:$C$26,0),MATCH(L$14,'ENTRADA DE DATOS'!$C$3:$AB$3,0))))</f>
        <v/>
      </c>
    </row>
    <row r="133" spans="2:12" ht="50.1" customHeight="1" x14ac:dyDescent="0.25">
      <c r="B133" s="403" t="str">
        <f>IF($B$15="","",IF(MAX('ENTRADA DE DATOS'!$C$3:$C$26)&gt;$B132,$B132+1,""))</f>
        <v/>
      </c>
      <c r="C133" s="404" t="str">
        <f>IF($B133="","",INDEX('ENTRADA DE DATOS'!$C$3:$AB$26,MATCH($B133,'ENTRADA DE DATOS'!$C$3:$C$26,0),MATCH(C$14,'ENTRADA DE DATOS'!$C$3:$AB$3,0)))</f>
        <v/>
      </c>
      <c r="D133" s="405" t="str">
        <f>IF($B133="","",INDEX('ENTRADA DE DATOS'!$C$3:$AB$26,MATCH($B133,'ENTRADA DE DATOS'!$C$3:$C$26,0),MATCH(D$14,'ENTRADA DE DATOS'!$C$3:$AB$3,0)))</f>
        <v/>
      </c>
      <c r="E133" s="404" t="str">
        <f>IF($B133="","",INDEX('ENTRADA DE DATOS'!$C$3:$AB$26,MATCH($B133,'ENTRADA DE DATOS'!$C$3:$C$26,0),MATCH(E$14,'ENTRADA DE DATOS'!$C$3:$AB$3,0)))</f>
        <v/>
      </c>
      <c r="F133" s="406" t="str">
        <f>IF($B133="","",INDEX('ENTRADA DE DATOS'!$C$3:$AB$26,MATCH($B133,'ENTRADA DE DATOS'!$C$3:$C$26,0),MATCH(F$14,'ENTRADA DE DATOS'!$C$3:$AB$3,0)))</f>
        <v/>
      </c>
      <c r="G133" s="407" t="str">
        <f>IF($B133="","",INDEX('ENTRADA DE DATOS'!$C$3:$AB$26,MATCH($B133,'ENTRADA DE DATOS'!$C$3:$C$26,0),MATCH(G$14,'ENTRADA DE DATOS'!$C$3:$AB$3,0)))</f>
        <v/>
      </c>
      <c r="H133" s="336" t="str">
        <f>IF($L$12="","",IF($B133="","",INDEX('ENTRADA DE DATOS'!$C$3:$AB$26,MATCH($B133,'ENTRADA DE DATOS'!$C$3:$C$26,0),MATCH(H$14,'ENTRADA DE DATOS'!$C$3:$AB$3,0))))</f>
        <v/>
      </c>
      <c r="I133" s="336" t="str">
        <f>IF($L$12="","",IF($B133="","",INDEX('ENTRADA DE DATOS'!$C$3:$AB$26,MATCH($B133,'ENTRADA DE DATOS'!$C$3:$C$26,0),MATCH(I$14,'ENTRADA DE DATOS'!$C$3:$AB$3,0))))</f>
        <v/>
      </c>
      <c r="J133" s="336" t="str">
        <f>IF($L$12="","",IF($B133="","",INDEX('ENTRADA DE DATOS'!$C$3:$AB$26,MATCH($B133,'ENTRADA DE DATOS'!$C$3:$C$26,0),MATCH(J$14,'ENTRADA DE DATOS'!$C$3:$AB$3,0))))</f>
        <v/>
      </c>
      <c r="K133" s="336" t="str">
        <f>IF($L$12="","",IF($B133="","",INDEX('ENTRADA DE DATOS'!$C$3:$AB$26,MATCH($B133,'ENTRADA DE DATOS'!$C$3:$C$26,0),MATCH(K$14,'ENTRADA DE DATOS'!$C$3:$AB$3,0))))</f>
        <v/>
      </c>
      <c r="L133" s="336" t="str">
        <f>IF($L$12="","",IF($B133="","",INDEX('ENTRADA DE DATOS'!$C$3:$AB$26,MATCH($B133,'ENTRADA DE DATOS'!$C$3:$C$26,0),MATCH(L$14,'ENTRADA DE DATOS'!$C$3:$AB$3,0))))</f>
        <v/>
      </c>
    </row>
    <row r="134" spans="2:12" ht="50.1" customHeight="1" x14ac:dyDescent="0.25">
      <c r="B134" s="403" t="str">
        <f>IF($B$15="","",IF(MAX('ENTRADA DE DATOS'!$C$3:$C$26)&gt;$B133,$B133+1,""))</f>
        <v/>
      </c>
      <c r="C134" s="404" t="str">
        <f>IF($B134="","",INDEX('ENTRADA DE DATOS'!$C$3:$AB$26,MATCH($B134,'ENTRADA DE DATOS'!$C$3:$C$26,0),MATCH(C$14,'ENTRADA DE DATOS'!$C$3:$AB$3,0)))</f>
        <v/>
      </c>
      <c r="D134" s="405" t="str">
        <f>IF($B134="","",INDEX('ENTRADA DE DATOS'!$C$3:$AB$26,MATCH($B134,'ENTRADA DE DATOS'!$C$3:$C$26,0),MATCH(D$14,'ENTRADA DE DATOS'!$C$3:$AB$3,0)))</f>
        <v/>
      </c>
      <c r="E134" s="404" t="str">
        <f>IF($B134="","",INDEX('ENTRADA DE DATOS'!$C$3:$AB$26,MATCH($B134,'ENTRADA DE DATOS'!$C$3:$C$26,0),MATCH(E$14,'ENTRADA DE DATOS'!$C$3:$AB$3,0)))</f>
        <v/>
      </c>
      <c r="F134" s="406" t="str">
        <f>IF($B134="","",INDEX('ENTRADA DE DATOS'!$C$3:$AB$26,MATCH($B134,'ENTRADA DE DATOS'!$C$3:$C$26,0),MATCH(F$14,'ENTRADA DE DATOS'!$C$3:$AB$3,0)))</f>
        <v/>
      </c>
      <c r="G134" s="407" t="str">
        <f>IF($B134="","",INDEX('ENTRADA DE DATOS'!$C$3:$AB$26,MATCH($B134,'ENTRADA DE DATOS'!$C$3:$C$26,0),MATCH(G$14,'ENTRADA DE DATOS'!$C$3:$AB$3,0)))</f>
        <v/>
      </c>
      <c r="H134" s="336" t="str">
        <f>IF($L$12="","",IF($B134="","",INDEX('ENTRADA DE DATOS'!$C$3:$AB$26,MATCH($B134,'ENTRADA DE DATOS'!$C$3:$C$26,0),MATCH(H$14,'ENTRADA DE DATOS'!$C$3:$AB$3,0))))</f>
        <v/>
      </c>
      <c r="I134" s="336" t="str">
        <f>IF($L$12="","",IF($B134="","",INDEX('ENTRADA DE DATOS'!$C$3:$AB$26,MATCH($B134,'ENTRADA DE DATOS'!$C$3:$C$26,0),MATCH(I$14,'ENTRADA DE DATOS'!$C$3:$AB$3,0))))</f>
        <v/>
      </c>
      <c r="J134" s="336" t="str">
        <f>IF($L$12="","",IF($B134="","",INDEX('ENTRADA DE DATOS'!$C$3:$AB$26,MATCH($B134,'ENTRADA DE DATOS'!$C$3:$C$26,0),MATCH(J$14,'ENTRADA DE DATOS'!$C$3:$AB$3,0))))</f>
        <v/>
      </c>
      <c r="K134" s="336" t="str">
        <f>IF($L$12="","",IF($B134="","",INDEX('ENTRADA DE DATOS'!$C$3:$AB$26,MATCH($B134,'ENTRADA DE DATOS'!$C$3:$C$26,0),MATCH(K$14,'ENTRADA DE DATOS'!$C$3:$AB$3,0))))</f>
        <v/>
      </c>
      <c r="L134" s="336" t="str">
        <f>IF($L$12="","",IF($B134="","",INDEX('ENTRADA DE DATOS'!$C$3:$AB$26,MATCH($B134,'ENTRADA DE DATOS'!$C$3:$C$26,0),MATCH(L$14,'ENTRADA DE DATOS'!$C$3:$AB$3,0))))</f>
        <v/>
      </c>
    </row>
    <row r="135" spans="2:12" ht="50.1" customHeight="1" x14ac:dyDescent="0.25">
      <c r="B135" s="403" t="str">
        <f>IF($B$15="","",IF(MAX('ENTRADA DE DATOS'!$C$3:$C$26)&gt;$B134,$B134+1,""))</f>
        <v/>
      </c>
      <c r="C135" s="404" t="str">
        <f>IF($B135="","",INDEX('ENTRADA DE DATOS'!$C$3:$AB$26,MATCH($B135,'ENTRADA DE DATOS'!$C$3:$C$26,0),MATCH(C$14,'ENTRADA DE DATOS'!$C$3:$AB$3,0)))</f>
        <v/>
      </c>
      <c r="D135" s="405" t="str">
        <f>IF($B135="","",INDEX('ENTRADA DE DATOS'!$C$3:$AB$26,MATCH($B135,'ENTRADA DE DATOS'!$C$3:$C$26,0),MATCH(D$14,'ENTRADA DE DATOS'!$C$3:$AB$3,0)))</f>
        <v/>
      </c>
      <c r="E135" s="404" t="str">
        <f>IF($B135="","",INDEX('ENTRADA DE DATOS'!$C$3:$AB$26,MATCH($B135,'ENTRADA DE DATOS'!$C$3:$C$26,0),MATCH(E$14,'ENTRADA DE DATOS'!$C$3:$AB$3,0)))</f>
        <v/>
      </c>
      <c r="F135" s="406" t="str">
        <f>IF($B135="","",INDEX('ENTRADA DE DATOS'!$C$3:$AB$26,MATCH($B135,'ENTRADA DE DATOS'!$C$3:$C$26,0),MATCH(F$14,'ENTRADA DE DATOS'!$C$3:$AB$3,0)))</f>
        <v/>
      </c>
      <c r="G135" s="407" t="str">
        <f>IF($B135="","",INDEX('ENTRADA DE DATOS'!$C$3:$AB$26,MATCH($B135,'ENTRADA DE DATOS'!$C$3:$C$26,0),MATCH(G$14,'ENTRADA DE DATOS'!$C$3:$AB$3,0)))</f>
        <v/>
      </c>
      <c r="H135" s="336" t="str">
        <f>IF($L$12="","",IF($B135="","",INDEX('ENTRADA DE DATOS'!$C$3:$AB$26,MATCH($B135,'ENTRADA DE DATOS'!$C$3:$C$26,0),MATCH(H$14,'ENTRADA DE DATOS'!$C$3:$AB$3,0))))</f>
        <v/>
      </c>
      <c r="I135" s="336" t="str">
        <f>IF($L$12="","",IF($B135="","",INDEX('ENTRADA DE DATOS'!$C$3:$AB$26,MATCH($B135,'ENTRADA DE DATOS'!$C$3:$C$26,0),MATCH(I$14,'ENTRADA DE DATOS'!$C$3:$AB$3,0))))</f>
        <v/>
      </c>
      <c r="J135" s="336" t="str">
        <f>IF($L$12="","",IF($B135="","",INDEX('ENTRADA DE DATOS'!$C$3:$AB$26,MATCH($B135,'ENTRADA DE DATOS'!$C$3:$C$26,0),MATCH(J$14,'ENTRADA DE DATOS'!$C$3:$AB$3,0))))</f>
        <v/>
      </c>
      <c r="K135" s="336" t="str">
        <f>IF($L$12="","",IF($B135="","",INDEX('ENTRADA DE DATOS'!$C$3:$AB$26,MATCH($B135,'ENTRADA DE DATOS'!$C$3:$C$26,0),MATCH(K$14,'ENTRADA DE DATOS'!$C$3:$AB$3,0))))</f>
        <v/>
      </c>
      <c r="L135" s="336" t="str">
        <f>IF($L$12="","",IF($B135="","",INDEX('ENTRADA DE DATOS'!$C$3:$AB$26,MATCH($B135,'ENTRADA DE DATOS'!$C$3:$C$26,0),MATCH(L$14,'ENTRADA DE DATOS'!$C$3:$AB$3,0))))</f>
        <v/>
      </c>
    </row>
    <row r="136" spans="2:12" ht="50.1" customHeight="1" x14ac:dyDescent="0.25">
      <c r="B136" s="403" t="str">
        <f>IF($B$15="","",IF(MAX('ENTRADA DE DATOS'!$C$3:$C$26)&gt;$B135,$B135+1,""))</f>
        <v/>
      </c>
      <c r="C136" s="404" t="str">
        <f>IF($B136="","",INDEX('ENTRADA DE DATOS'!$C$3:$AB$26,MATCH($B136,'ENTRADA DE DATOS'!$C$3:$C$26,0),MATCH(C$14,'ENTRADA DE DATOS'!$C$3:$AB$3,0)))</f>
        <v/>
      </c>
      <c r="D136" s="405" t="str">
        <f>IF($B136="","",INDEX('ENTRADA DE DATOS'!$C$3:$AB$26,MATCH($B136,'ENTRADA DE DATOS'!$C$3:$C$26,0),MATCH(D$14,'ENTRADA DE DATOS'!$C$3:$AB$3,0)))</f>
        <v/>
      </c>
      <c r="E136" s="404" t="str">
        <f>IF($B136="","",INDEX('ENTRADA DE DATOS'!$C$3:$AB$26,MATCH($B136,'ENTRADA DE DATOS'!$C$3:$C$26,0),MATCH(E$14,'ENTRADA DE DATOS'!$C$3:$AB$3,0)))</f>
        <v/>
      </c>
      <c r="F136" s="406" t="str">
        <f>IF($B136="","",INDEX('ENTRADA DE DATOS'!$C$3:$AB$26,MATCH($B136,'ENTRADA DE DATOS'!$C$3:$C$26,0),MATCH(F$14,'ENTRADA DE DATOS'!$C$3:$AB$3,0)))</f>
        <v/>
      </c>
      <c r="G136" s="407" t="str">
        <f>IF($B136="","",INDEX('ENTRADA DE DATOS'!$C$3:$AB$26,MATCH($B136,'ENTRADA DE DATOS'!$C$3:$C$26,0),MATCH(G$14,'ENTRADA DE DATOS'!$C$3:$AB$3,0)))</f>
        <v/>
      </c>
      <c r="H136" s="336" t="str">
        <f>IF($L$12="","",IF($B136="","",INDEX('ENTRADA DE DATOS'!$C$3:$AB$26,MATCH($B136,'ENTRADA DE DATOS'!$C$3:$C$26,0),MATCH(H$14,'ENTRADA DE DATOS'!$C$3:$AB$3,0))))</f>
        <v/>
      </c>
      <c r="I136" s="336" t="str">
        <f>IF($L$12="","",IF($B136="","",INDEX('ENTRADA DE DATOS'!$C$3:$AB$26,MATCH($B136,'ENTRADA DE DATOS'!$C$3:$C$26,0),MATCH(I$14,'ENTRADA DE DATOS'!$C$3:$AB$3,0))))</f>
        <v/>
      </c>
      <c r="J136" s="336" t="str">
        <f>IF($L$12="","",IF($B136="","",INDEX('ENTRADA DE DATOS'!$C$3:$AB$26,MATCH($B136,'ENTRADA DE DATOS'!$C$3:$C$26,0),MATCH(J$14,'ENTRADA DE DATOS'!$C$3:$AB$3,0))))</f>
        <v/>
      </c>
      <c r="K136" s="336" t="str">
        <f>IF($L$12="","",IF($B136="","",INDEX('ENTRADA DE DATOS'!$C$3:$AB$26,MATCH($B136,'ENTRADA DE DATOS'!$C$3:$C$26,0),MATCH(K$14,'ENTRADA DE DATOS'!$C$3:$AB$3,0))))</f>
        <v/>
      </c>
      <c r="L136" s="336" t="str">
        <f>IF($L$12="","",IF($B136="","",INDEX('ENTRADA DE DATOS'!$C$3:$AB$26,MATCH($B136,'ENTRADA DE DATOS'!$C$3:$C$26,0),MATCH(L$14,'ENTRADA DE DATOS'!$C$3:$AB$3,0))))</f>
        <v/>
      </c>
    </row>
    <row r="137" spans="2:12" ht="50.1" customHeight="1" x14ac:dyDescent="0.25">
      <c r="B137" s="403"/>
      <c r="C137" s="404"/>
      <c r="D137" s="405"/>
      <c r="E137" s="404"/>
      <c r="F137" s="406"/>
      <c r="G137" s="407"/>
      <c r="I137" s="336"/>
      <c r="J137" s="336"/>
      <c r="K137" s="336"/>
      <c r="L137" s="336"/>
    </row>
    <row r="138" spans="2:12" ht="50.1" customHeight="1" x14ac:dyDescent="0.25">
      <c r="B138" s="403"/>
      <c r="C138" s="404"/>
      <c r="D138" s="405"/>
      <c r="E138" s="404"/>
      <c r="F138" s="406"/>
      <c r="G138" s="407"/>
      <c r="I138" s="336"/>
      <c r="J138" s="336"/>
      <c r="K138" s="336"/>
      <c r="L138" s="336"/>
    </row>
    <row r="139" spans="2:12" ht="50.1" customHeight="1" x14ac:dyDescent="0.25">
      <c r="B139" s="403"/>
      <c r="C139" s="404"/>
      <c r="D139" s="405"/>
      <c r="E139" s="404"/>
      <c r="F139" s="406"/>
      <c r="G139" s="407"/>
      <c r="I139" s="336"/>
      <c r="J139" s="336"/>
      <c r="K139" s="336"/>
      <c r="L139" s="336"/>
    </row>
    <row r="140" spans="2:12" ht="50.1" customHeight="1" x14ac:dyDescent="0.25">
      <c r="B140" s="403"/>
      <c r="C140" s="404"/>
      <c r="D140" s="405"/>
      <c r="E140" s="404"/>
      <c r="F140" s="406"/>
      <c r="G140" s="407"/>
      <c r="I140" s="336"/>
      <c r="J140" s="336"/>
      <c r="K140" s="336"/>
      <c r="L140" s="336"/>
    </row>
    <row r="141" spans="2:12" ht="50.1" customHeight="1" x14ac:dyDescent="0.25">
      <c r="B141" s="403"/>
      <c r="C141" s="404"/>
      <c r="D141" s="405"/>
      <c r="E141" s="404"/>
      <c r="F141" s="406"/>
      <c r="G141" s="407"/>
      <c r="I141" s="336"/>
      <c r="J141" s="336"/>
      <c r="K141" s="336"/>
      <c r="L141" s="336"/>
    </row>
    <row r="142" spans="2:12" ht="50.1" customHeight="1" x14ac:dyDescent="0.25">
      <c r="B142" s="403"/>
      <c r="C142" s="404"/>
      <c r="D142" s="405"/>
      <c r="E142" s="404"/>
      <c r="F142" s="406"/>
      <c r="G142" s="407"/>
      <c r="I142" s="336"/>
      <c r="J142" s="336"/>
      <c r="K142" s="336"/>
      <c r="L142" s="336"/>
    </row>
    <row r="143" spans="2:12" ht="50.1" customHeight="1" x14ac:dyDescent="0.25">
      <c r="B143" s="403"/>
      <c r="C143" s="404"/>
      <c r="D143" s="405"/>
      <c r="E143" s="404"/>
      <c r="F143" s="406"/>
      <c r="G143" s="407"/>
      <c r="I143" s="336"/>
      <c r="J143" s="336"/>
      <c r="K143" s="336"/>
      <c r="L143" s="336"/>
    </row>
    <row r="144" spans="2:12" ht="50.1" customHeight="1" x14ac:dyDescent="0.25">
      <c r="B144" s="403"/>
      <c r="C144" s="404"/>
      <c r="D144" s="405"/>
      <c r="E144" s="404"/>
      <c r="F144" s="406"/>
      <c r="G144" s="407"/>
      <c r="I144" s="336"/>
      <c r="J144" s="336"/>
      <c r="K144" s="336"/>
      <c r="L144" s="336"/>
    </row>
    <row r="145" spans="2:12" ht="50.1" customHeight="1" x14ac:dyDescent="0.25">
      <c r="B145" s="403"/>
      <c r="C145" s="404"/>
      <c r="D145" s="405"/>
      <c r="E145" s="404"/>
      <c r="F145" s="406"/>
      <c r="G145" s="407"/>
      <c r="I145" s="336"/>
      <c r="J145" s="336"/>
      <c r="K145" s="336"/>
      <c r="L145" s="336"/>
    </row>
    <row r="146" spans="2:12" ht="50.1" customHeight="1" x14ac:dyDescent="0.25">
      <c r="B146" s="403"/>
      <c r="C146" s="404"/>
      <c r="D146" s="405"/>
      <c r="E146" s="404"/>
      <c r="F146" s="406"/>
      <c r="G146" s="407"/>
      <c r="I146" s="336"/>
      <c r="J146" s="336"/>
      <c r="K146" s="336"/>
      <c r="L146" s="336"/>
    </row>
    <row r="147" spans="2:12" ht="50.1" customHeight="1" x14ac:dyDescent="0.25">
      <c r="B147" s="403"/>
      <c r="C147" s="404"/>
      <c r="D147" s="405"/>
      <c r="E147" s="404"/>
      <c r="F147" s="406"/>
      <c r="G147" s="407"/>
      <c r="I147" s="336"/>
      <c r="J147" s="336"/>
      <c r="K147" s="336"/>
      <c r="L147" s="336"/>
    </row>
    <row r="148" spans="2:12" ht="50.1" customHeight="1" x14ac:dyDescent="0.25">
      <c r="B148" s="403"/>
      <c r="C148" s="404"/>
      <c r="D148" s="405"/>
      <c r="E148" s="404"/>
      <c r="F148" s="406"/>
      <c r="G148" s="407"/>
      <c r="I148" s="336"/>
      <c r="J148" s="336"/>
      <c r="K148" s="336"/>
      <c r="L148" s="336"/>
    </row>
    <row r="149" spans="2:12" ht="50.1" customHeight="1" x14ac:dyDescent="0.25">
      <c r="B149" s="403"/>
      <c r="C149" s="404"/>
      <c r="D149" s="405"/>
      <c r="E149" s="404"/>
      <c r="F149" s="406"/>
      <c r="G149" s="407"/>
      <c r="I149" s="336"/>
      <c r="J149" s="336"/>
      <c r="K149" s="336"/>
      <c r="L149" s="336"/>
    </row>
    <row r="150" spans="2:12" ht="50.1" customHeight="1" x14ac:dyDescent="0.25">
      <c r="B150" s="403"/>
      <c r="C150" s="404"/>
      <c r="D150" s="405"/>
      <c r="E150" s="404"/>
      <c r="F150" s="406"/>
      <c r="G150" s="407"/>
      <c r="I150" s="336"/>
      <c r="J150" s="336"/>
      <c r="K150" s="336"/>
      <c r="L150" s="336"/>
    </row>
    <row r="151" spans="2:12" ht="50.1" customHeight="1" x14ac:dyDescent="0.25">
      <c r="B151" s="403"/>
      <c r="C151" s="404"/>
      <c r="D151" s="405"/>
      <c r="E151" s="404"/>
      <c r="F151" s="406"/>
      <c r="G151" s="407"/>
      <c r="I151" s="336"/>
      <c r="J151" s="336"/>
      <c r="K151" s="336"/>
      <c r="L151" s="336"/>
    </row>
    <row r="152" spans="2:12" ht="50.1" customHeight="1" x14ac:dyDescent="0.25">
      <c r="B152" s="403"/>
      <c r="C152" s="404"/>
      <c r="D152" s="405"/>
      <c r="E152" s="404"/>
      <c r="F152" s="406"/>
      <c r="G152" s="407"/>
      <c r="I152" s="336"/>
      <c r="J152" s="336"/>
      <c r="K152" s="336"/>
      <c r="L152" s="336"/>
    </row>
    <row r="153" spans="2:12" ht="50.1" customHeight="1" x14ac:dyDescent="0.25">
      <c r="B153" s="403"/>
      <c r="C153" s="404"/>
      <c r="D153" s="405"/>
      <c r="E153" s="404"/>
      <c r="F153" s="406"/>
      <c r="G153" s="407"/>
      <c r="I153" s="336"/>
      <c r="J153" s="336"/>
      <c r="K153" s="336"/>
      <c r="L153" s="336"/>
    </row>
    <row r="154" spans="2:12" ht="50.1" customHeight="1" x14ac:dyDescent="0.25">
      <c r="B154" s="403"/>
      <c r="C154" s="404"/>
      <c r="D154" s="405"/>
      <c r="E154" s="404"/>
      <c r="F154" s="406"/>
      <c r="G154" s="407"/>
      <c r="I154" s="336"/>
      <c r="J154" s="336"/>
      <c r="K154" s="336"/>
      <c r="L154" s="336"/>
    </row>
    <row r="155" spans="2:12" ht="50.1" customHeight="1" x14ac:dyDescent="0.25">
      <c r="B155" s="403"/>
      <c r="C155" s="404"/>
      <c r="D155" s="405"/>
      <c r="E155" s="404"/>
      <c r="F155" s="406"/>
      <c r="G155" s="407"/>
      <c r="I155" s="336"/>
      <c r="J155" s="336"/>
      <c r="K155" s="336"/>
      <c r="L155" s="336"/>
    </row>
    <row r="156" spans="2:12" ht="50.1" customHeight="1" x14ac:dyDescent="0.25">
      <c r="B156" s="403"/>
      <c r="C156" s="404"/>
      <c r="D156" s="405"/>
      <c r="E156" s="404"/>
      <c r="F156" s="406"/>
      <c r="G156" s="407"/>
      <c r="I156" s="336"/>
      <c r="J156" s="336"/>
      <c r="K156" s="336"/>
      <c r="L156" s="336"/>
    </row>
    <row r="157" spans="2:12" ht="50.1" customHeight="1" x14ac:dyDescent="0.25">
      <c r="B157" s="403"/>
      <c r="C157" s="404"/>
      <c r="D157" s="405"/>
      <c r="E157" s="404"/>
      <c r="F157" s="406"/>
      <c r="G157" s="407"/>
      <c r="I157" s="336"/>
      <c r="J157" s="336"/>
      <c r="K157" s="336"/>
      <c r="L157" s="336"/>
    </row>
    <row r="158" spans="2:12" ht="50.1" customHeight="1" x14ac:dyDescent="0.25">
      <c r="B158" s="403"/>
      <c r="C158" s="404"/>
      <c r="D158" s="405"/>
      <c r="E158" s="404"/>
      <c r="F158" s="406"/>
      <c r="G158" s="407"/>
      <c r="I158" s="336"/>
      <c r="J158" s="336"/>
      <c r="K158" s="336"/>
      <c r="L158" s="336"/>
    </row>
    <row r="159" spans="2:12" ht="50.1" customHeight="1" x14ac:dyDescent="0.25">
      <c r="B159" s="403"/>
      <c r="C159" s="404"/>
      <c r="D159" s="405"/>
      <c r="E159" s="404"/>
      <c r="F159" s="406"/>
      <c r="G159" s="407"/>
      <c r="I159" s="336"/>
      <c r="J159" s="336"/>
      <c r="K159" s="336"/>
      <c r="L159" s="336"/>
    </row>
    <row r="160" spans="2:12" ht="50.1" customHeight="1" x14ac:dyDescent="0.25">
      <c r="B160" s="403"/>
      <c r="C160" s="404"/>
      <c r="D160" s="405"/>
      <c r="E160" s="404"/>
      <c r="F160" s="406"/>
      <c r="G160" s="407"/>
      <c r="I160" s="336"/>
      <c r="J160" s="336"/>
      <c r="K160" s="336"/>
      <c r="L160" s="336"/>
    </row>
    <row r="161" spans="2:12" ht="50.1" customHeight="1" x14ac:dyDescent="0.25">
      <c r="B161" s="403"/>
      <c r="C161" s="404"/>
      <c r="D161" s="405"/>
      <c r="E161" s="404"/>
      <c r="F161" s="406"/>
      <c r="G161" s="407"/>
      <c r="I161" s="336"/>
      <c r="J161" s="336"/>
      <c r="K161" s="336"/>
      <c r="L161" s="336"/>
    </row>
    <row r="162" spans="2:12" ht="50.1" customHeight="1" x14ac:dyDescent="0.25">
      <c r="B162" s="403"/>
      <c r="C162" s="404"/>
      <c r="D162" s="405"/>
      <c r="E162" s="404"/>
      <c r="F162" s="406"/>
      <c r="G162" s="407"/>
      <c r="I162" s="336"/>
      <c r="J162" s="336"/>
      <c r="K162" s="336"/>
      <c r="L162" s="336"/>
    </row>
    <row r="163" spans="2:12" ht="50.1" customHeight="1" x14ac:dyDescent="0.25">
      <c r="B163" s="403"/>
      <c r="C163" s="404"/>
      <c r="D163" s="405"/>
      <c r="E163" s="404"/>
      <c r="F163" s="406"/>
      <c r="G163" s="407"/>
      <c r="I163" s="336"/>
      <c r="J163" s="336"/>
      <c r="K163" s="336"/>
      <c r="L163" s="336"/>
    </row>
    <row r="164" spans="2:12" ht="50.1" customHeight="1" x14ac:dyDescent="0.25">
      <c r="B164" s="403"/>
      <c r="C164" s="404"/>
      <c r="D164" s="405"/>
      <c r="E164" s="404"/>
      <c r="F164" s="406"/>
      <c r="G164" s="407"/>
      <c r="I164" s="336"/>
      <c r="J164" s="336"/>
      <c r="K164" s="336"/>
      <c r="L164" s="336"/>
    </row>
    <row r="165" spans="2:12" ht="50.1" customHeight="1" x14ac:dyDescent="0.25">
      <c r="B165" s="403"/>
      <c r="C165" s="404"/>
      <c r="D165" s="405"/>
      <c r="E165" s="404"/>
      <c r="F165" s="406"/>
      <c r="G165" s="407"/>
      <c r="I165" s="336"/>
      <c r="J165" s="336"/>
      <c r="K165" s="336"/>
      <c r="L165" s="336"/>
    </row>
    <row r="166" spans="2:12" ht="50.1" customHeight="1" x14ac:dyDescent="0.25">
      <c r="B166" s="403"/>
      <c r="C166" s="404"/>
      <c r="D166" s="405"/>
      <c r="E166" s="404"/>
      <c r="F166" s="406"/>
      <c r="G166" s="407"/>
      <c r="I166" s="336"/>
      <c r="J166" s="336"/>
      <c r="K166" s="336"/>
      <c r="L166" s="336"/>
    </row>
    <row r="167" spans="2:12" ht="50.1" customHeight="1" x14ac:dyDescent="0.25">
      <c r="B167" s="403"/>
      <c r="C167" s="404"/>
      <c r="D167" s="405"/>
      <c r="E167" s="404"/>
      <c r="F167" s="406"/>
      <c r="G167" s="407"/>
      <c r="I167" s="336"/>
      <c r="J167" s="336"/>
      <c r="K167" s="336"/>
      <c r="L167" s="336"/>
    </row>
    <row r="168" spans="2:12" ht="50.1" customHeight="1" x14ac:dyDescent="0.25">
      <c r="B168" s="403"/>
      <c r="C168" s="404"/>
      <c r="D168" s="405"/>
      <c r="E168" s="404"/>
      <c r="F168" s="406"/>
      <c r="G168" s="407"/>
      <c r="I168" s="336"/>
      <c r="J168" s="336"/>
      <c r="K168" s="336"/>
      <c r="L168" s="336"/>
    </row>
    <row r="169" spans="2:12" ht="50.1" customHeight="1" x14ac:dyDescent="0.25">
      <c r="B169" s="403"/>
      <c r="C169" s="404"/>
      <c r="D169" s="405"/>
      <c r="E169" s="404"/>
      <c r="F169" s="406"/>
      <c r="G169" s="407"/>
      <c r="I169" s="336"/>
      <c r="J169" s="336"/>
      <c r="K169" s="336"/>
      <c r="L169" s="336"/>
    </row>
    <row r="170" spans="2:12" ht="50.1" customHeight="1" x14ac:dyDescent="0.25">
      <c r="B170" s="403"/>
      <c r="C170" s="404"/>
      <c r="D170" s="405"/>
      <c r="E170" s="404"/>
      <c r="F170" s="406"/>
      <c r="G170" s="407"/>
      <c r="I170" s="336"/>
      <c r="J170" s="336"/>
      <c r="K170" s="336"/>
      <c r="L170" s="336"/>
    </row>
    <row r="171" spans="2:12" ht="50.1" customHeight="1" x14ac:dyDescent="0.25">
      <c r="B171" s="403"/>
      <c r="C171" s="404"/>
      <c r="D171" s="405"/>
      <c r="E171" s="404"/>
      <c r="F171" s="406"/>
      <c r="G171" s="407"/>
      <c r="I171" s="336"/>
      <c r="J171" s="336"/>
      <c r="K171" s="336"/>
      <c r="L171" s="336"/>
    </row>
    <row r="172" spans="2:12" ht="50.1" customHeight="1" x14ac:dyDescent="0.25">
      <c r="B172" s="403"/>
      <c r="C172" s="404"/>
      <c r="D172" s="405"/>
      <c r="E172" s="404"/>
      <c r="F172" s="406"/>
      <c r="G172" s="407"/>
      <c r="I172" s="336"/>
      <c r="J172" s="336"/>
      <c r="K172" s="336"/>
      <c r="L172" s="336"/>
    </row>
    <row r="173" spans="2:12" ht="50.1" customHeight="1" x14ac:dyDescent="0.25">
      <c r="B173" s="403"/>
      <c r="C173" s="404"/>
      <c r="D173" s="405"/>
      <c r="E173" s="404"/>
      <c r="F173" s="406"/>
      <c r="G173" s="407"/>
      <c r="I173" s="336"/>
      <c r="J173" s="336"/>
      <c r="K173" s="336"/>
      <c r="L173" s="336"/>
    </row>
    <row r="174" spans="2:12" ht="50.1" customHeight="1" x14ac:dyDescent="0.25">
      <c r="B174" s="403"/>
      <c r="C174" s="404"/>
      <c r="D174" s="405"/>
      <c r="E174" s="404"/>
      <c r="F174" s="406"/>
      <c r="G174" s="407"/>
      <c r="I174" s="336"/>
      <c r="J174" s="336"/>
      <c r="K174" s="336"/>
      <c r="L174" s="336"/>
    </row>
    <row r="175" spans="2:12" ht="50.1" customHeight="1" x14ac:dyDescent="0.25">
      <c r="B175" s="403"/>
      <c r="C175" s="404"/>
      <c r="D175" s="405"/>
      <c r="E175" s="404"/>
      <c r="F175" s="406"/>
      <c r="G175" s="407"/>
      <c r="I175" s="336"/>
      <c r="J175" s="336"/>
      <c r="K175" s="336"/>
      <c r="L175" s="336"/>
    </row>
    <row r="176" spans="2:12" ht="50.1" customHeight="1" x14ac:dyDescent="0.25">
      <c r="B176" s="403"/>
      <c r="C176" s="404"/>
      <c r="D176" s="405"/>
      <c r="E176" s="404"/>
      <c r="F176" s="406"/>
      <c r="G176" s="407"/>
      <c r="I176" s="336"/>
      <c r="J176" s="336"/>
      <c r="K176" s="336"/>
      <c r="L176" s="336"/>
    </row>
    <row r="177" spans="2:12" ht="50.1" customHeight="1" x14ac:dyDescent="0.25">
      <c r="B177" s="403"/>
      <c r="C177" s="404"/>
      <c r="D177" s="405"/>
      <c r="E177" s="404"/>
      <c r="F177" s="406"/>
      <c r="G177" s="407"/>
      <c r="I177" s="336"/>
      <c r="J177" s="336"/>
      <c r="K177" s="336"/>
      <c r="L177" s="336"/>
    </row>
    <row r="178" spans="2:12" ht="50.1" customHeight="1" x14ac:dyDescent="0.25">
      <c r="B178" s="403"/>
      <c r="C178" s="404"/>
      <c r="D178" s="405"/>
      <c r="E178" s="404"/>
      <c r="F178" s="406"/>
      <c r="G178" s="407"/>
      <c r="I178" s="336"/>
      <c r="J178" s="336"/>
      <c r="K178" s="336"/>
      <c r="L178" s="336"/>
    </row>
    <row r="179" spans="2:12" ht="50.1" customHeight="1" x14ac:dyDescent="0.25">
      <c r="B179" s="403"/>
      <c r="C179" s="404"/>
      <c r="D179" s="405"/>
      <c r="E179" s="404"/>
      <c r="F179" s="406"/>
      <c r="G179" s="407"/>
      <c r="I179" s="336"/>
      <c r="J179" s="336"/>
      <c r="K179" s="336"/>
      <c r="L179" s="336"/>
    </row>
    <row r="180" spans="2:12" ht="50.1" customHeight="1" x14ac:dyDescent="0.25">
      <c r="B180" s="403"/>
      <c r="C180" s="404"/>
      <c r="D180" s="405"/>
      <c r="E180" s="404"/>
      <c r="F180" s="406"/>
      <c r="G180" s="407"/>
      <c r="I180" s="336"/>
      <c r="J180" s="336"/>
      <c r="K180" s="336"/>
      <c r="L180" s="336"/>
    </row>
    <row r="181" spans="2:12" ht="50.1" customHeight="1" x14ac:dyDescent="0.25">
      <c r="B181" s="403"/>
      <c r="C181" s="404"/>
      <c r="D181" s="405"/>
      <c r="E181" s="404"/>
      <c r="F181" s="406"/>
      <c r="G181" s="407"/>
      <c r="I181" s="336"/>
      <c r="J181" s="336"/>
      <c r="K181" s="336"/>
      <c r="L181" s="336"/>
    </row>
    <row r="182" spans="2:12" ht="50.1" customHeight="1" x14ac:dyDescent="0.25">
      <c r="B182" s="403"/>
      <c r="C182" s="404"/>
      <c r="D182" s="405"/>
      <c r="E182" s="404"/>
      <c r="F182" s="406"/>
      <c r="G182" s="407"/>
      <c r="I182" s="336"/>
      <c r="J182" s="336"/>
      <c r="K182" s="336"/>
      <c r="L182" s="336"/>
    </row>
    <row r="183" spans="2:12" ht="50.1" customHeight="1" x14ac:dyDescent="0.25">
      <c r="B183" s="403"/>
      <c r="C183" s="404"/>
      <c r="D183" s="405"/>
      <c r="E183" s="404"/>
      <c r="F183" s="406"/>
      <c r="G183" s="407"/>
      <c r="I183" s="336"/>
      <c r="J183" s="336"/>
      <c r="K183" s="336"/>
      <c r="L183" s="336"/>
    </row>
    <row r="184" spans="2:12" ht="50.1" customHeight="1" x14ac:dyDescent="0.25">
      <c r="B184" s="403"/>
      <c r="C184" s="404"/>
      <c r="D184" s="405"/>
      <c r="E184" s="404"/>
      <c r="F184" s="406"/>
      <c r="G184" s="407"/>
      <c r="I184" s="336"/>
      <c r="J184" s="336"/>
      <c r="K184" s="336"/>
      <c r="L184" s="336"/>
    </row>
    <row r="185" spans="2:12" ht="50.1" customHeight="1" x14ac:dyDescent="0.25">
      <c r="B185" s="403"/>
      <c r="C185" s="404"/>
      <c r="D185" s="405"/>
      <c r="E185" s="404"/>
      <c r="F185" s="406"/>
      <c r="G185" s="407"/>
      <c r="I185" s="336"/>
      <c r="J185" s="336"/>
      <c r="K185" s="336"/>
      <c r="L185" s="336"/>
    </row>
    <row r="186" spans="2:12" ht="50.1" customHeight="1" x14ac:dyDescent="0.25">
      <c r="B186" s="403"/>
      <c r="C186" s="404"/>
      <c r="D186" s="405"/>
      <c r="E186" s="404"/>
      <c r="F186" s="406"/>
      <c r="G186" s="407"/>
      <c r="I186" s="336"/>
      <c r="J186" s="336"/>
      <c r="K186" s="336"/>
      <c r="L186" s="336"/>
    </row>
    <row r="187" spans="2:12" ht="50.1" customHeight="1" x14ac:dyDescent="0.25">
      <c r="B187" s="403"/>
      <c r="C187" s="404"/>
      <c r="D187" s="405"/>
      <c r="E187" s="404"/>
      <c r="F187" s="406"/>
      <c r="G187" s="407"/>
      <c r="I187" s="336"/>
      <c r="J187" s="336"/>
      <c r="K187" s="336"/>
      <c r="L187" s="336"/>
    </row>
    <row r="188" spans="2:12" ht="50.1" customHeight="1" x14ac:dyDescent="0.25">
      <c r="B188" s="403"/>
      <c r="C188" s="404"/>
      <c r="D188" s="405"/>
      <c r="E188" s="404"/>
      <c r="F188" s="406"/>
      <c r="G188" s="407"/>
      <c r="I188" s="336"/>
      <c r="J188" s="336"/>
      <c r="K188" s="336"/>
      <c r="L188" s="336"/>
    </row>
    <row r="189" spans="2:12" ht="50.1" customHeight="1" x14ac:dyDescent="0.25">
      <c r="B189" s="403"/>
      <c r="C189" s="404"/>
      <c r="D189" s="405"/>
      <c r="E189" s="404"/>
      <c r="F189" s="406"/>
      <c r="G189" s="407"/>
      <c r="I189" s="336"/>
      <c r="J189" s="336"/>
      <c r="K189" s="336"/>
      <c r="L189" s="336"/>
    </row>
    <row r="190" spans="2:12" ht="50.1" customHeight="1" x14ac:dyDescent="0.25">
      <c r="B190" s="403"/>
      <c r="C190" s="404"/>
      <c r="D190" s="405"/>
      <c r="E190" s="404"/>
      <c r="F190" s="406"/>
      <c r="G190" s="407"/>
      <c r="I190" s="336"/>
      <c r="J190" s="336"/>
      <c r="K190" s="336"/>
      <c r="L190" s="336"/>
    </row>
    <row r="191" spans="2:12" ht="50.1" customHeight="1" x14ac:dyDescent="0.25">
      <c r="B191" s="403"/>
      <c r="C191" s="404"/>
      <c r="D191" s="405"/>
      <c r="E191" s="404"/>
      <c r="F191" s="406"/>
      <c r="G191" s="407"/>
      <c r="I191" s="336"/>
      <c r="J191" s="336"/>
      <c r="K191" s="336"/>
      <c r="L191" s="336"/>
    </row>
    <row r="192" spans="2:12" ht="50.1" customHeight="1" x14ac:dyDescent="0.25">
      <c r="B192" s="403"/>
      <c r="C192" s="404"/>
      <c r="D192" s="405"/>
      <c r="E192" s="404"/>
      <c r="F192" s="406"/>
      <c r="G192" s="407"/>
      <c r="I192" s="336"/>
      <c r="J192" s="336"/>
      <c r="K192" s="336"/>
      <c r="L192" s="336"/>
    </row>
    <row r="193" spans="2:12" ht="50.1" customHeight="1" x14ac:dyDescent="0.25">
      <c r="B193" s="403"/>
      <c r="C193" s="404"/>
      <c r="D193" s="405"/>
      <c r="E193" s="404"/>
      <c r="F193" s="406"/>
      <c r="G193" s="407"/>
      <c r="I193" s="336"/>
      <c r="J193" s="336"/>
      <c r="K193" s="336"/>
      <c r="L193" s="336"/>
    </row>
    <row r="194" spans="2:12" ht="50.1" customHeight="1" x14ac:dyDescent="0.25">
      <c r="B194" s="403"/>
      <c r="C194" s="404"/>
      <c r="D194" s="405"/>
      <c r="E194" s="404"/>
      <c r="F194" s="406"/>
      <c r="G194" s="407"/>
      <c r="I194" s="336"/>
      <c r="J194" s="336"/>
      <c r="K194" s="336"/>
      <c r="L194" s="336"/>
    </row>
    <row r="195" spans="2:12" ht="50.1" customHeight="1" x14ac:dyDescent="0.25">
      <c r="B195" s="403"/>
      <c r="C195" s="404"/>
      <c r="D195" s="405"/>
      <c r="E195" s="404"/>
      <c r="F195" s="406"/>
      <c r="G195" s="407"/>
      <c r="I195" s="336"/>
      <c r="J195" s="336"/>
      <c r="K195" s="336"/>
      <c r="L195" s="336"/>
    </row>
    <row r="196" spans="2:12" ht="50.1" customHeight="1" x14ac:dyDescent="0.25">
      <c r="B196" s="403"/>
      <c r="C196" s="404"/>
      <c r="D196" s="405"/>
      <c r="E196" s="404"/>
      <c r="F196" s="406"/>
      <c r="G196" s="407"/>
      <c r="I196" s="336"/>
      <c r="J196" s="336"/>
      <c r="K196" s="336"/>
      <c r="L196" s="336"/>
    </row>
    <row r="197" spans="2:12" ht="50.1" customHeight="1" x14ac:dyDescent="0.25">
      <c r="B197" s="403"/>
      <c r="C197" s="404"/>
      <c r="D197" s="405"/>
      <c r="E197" s="404"/>
      <c r="F197" s="406"/>
      <c r="G197" s="407"/>
      <c r="I197" s="336"/>
      <c r="J197" s="336"/>
      <c r="K197" s="336"/>
      <c r="L197" s="336"/>
    </row>
    <row r="198" spans="2:12" ht="50.1" customHeight="1" x14ac:dyDescent="0.25">
      <c r="B198" s="403"/>
      <c r="C198" s="404"/>
      <c r="D198" s="405"/>
      <c r="E198" s="404"/>
      <c r="F198" s="406"/>
      <c r="G198" s="407"/>
      <c r="I198" s="336"/>
      <c r="J198" s="336"/>
      <c r="K198" s="336"/>
      <c r="L198" s="336"/>
    </row>
    <row r="199" spans="2:12" ht="50.1" customHeight="1" x14ac:dyDescent="0.25">
      <c r="B199" s="403"/>
      <c r="C199" s="404"/>
      <c r="D199" s="405"/>
      <c r="E199" s="404"/>
      <c r="F199" s="406"/>
      <c r="G199" s="407"/>
      <c r="I199" s="336"/>
      <c r="J199" s="336"/>
      <c r="K199" s="336"/>
      <c r="L199" s="336"/>
    </row>
    <row r="200" spans="2:12" ht="50.1" customHeight="1" x14ac:dyDescent="0.25">
      <c r="B200" s="403"/>
      <c r="C200" s="404"/>
      <c r="D200" s="405"/>
      <c r="E200" s="404"/>
      <c r="F200" s="406"/>
      <c r="G200" s="407"/>
      <c r="I200" s="336"/>
      <c r="J200" s="336"/>
      <c r="K200" s="336"/>
      <c r="L200" s="336"/>
    </row>
    <row r="201" spans="2:12" ht="50.1" customHeight="1" x14ac:dyDescent="0.25">
      <c r="B201" s="403"/>
      <c r="C201" s="404"/>
      <c r="D201" s="405"/>
      <c r="E201" s="404"/>
      <c r="F201" s="406"/>
      <c r="G201" s="407"/>
      <c r="I201" s="336"/>
      <c r="J201" s="336"/>
      <c r="K201" s="336"/>
      <c r="L201" s="336"/>
    </row>
    <row r="202" spans="2:12" ht="50.1" customHeight="1" x14ac:dyDescent="0.25">
      <c r="B202" s="403"/>
      <c r="C202" s="404"/>
      <c r="D202" s="405"/>
      <c r="E202" s="404"/>
      <c r="F202" s="406"/>
      <c r="G202" s="407"/>
      <c r="I202" s="336"/>
      <c r="J202" s="336"/>
      <c r="K202" s="336"/>
      <c r="L202" s="336"/>
    </row>
    <row r="203" spans="2:12" ht="50.1" customHeight="1" x14ac:dyDescent="0.25">
      <c r="B203" s="403"/>
      <c r="C203" s="404"/>
      <c r="D203" s="405"/>
      <c r="E203" s="404"/>
      <c r="F203" s="406"/>
      <c r="G203" s="407"/>
      <c r="I203" s="336"/>
      <c r="J203" s="336"/>
      <c r="K203" s="336"/>
      <c r="L203" s="336"/>
    </row>
    <row r="204" spans="2:12" ht="50.1" customHeight="1" x14ac:dyDescent="0.25">
      <c r="B204" s="403"/>
      <c r="C204" s="404"/>
      <c r="D204" s="405"/>
      <c r="E204" s="404"/>
      <c r="F204" s="406"/>
      <c r="G204" s="407"/>
      <c r="I204" s="336"/>
      <c r="J204" s="336"/>
      <c r="K204" s="336"/>
      <c r="L204" s="336"/>
    </row>
    <row r="205" spans="2:12" ht="50.1" customHeight="1" x14ac:dyDescent="0.25">
      <c r="B205" s="403"/>
      <c r="C205" s="404"/>
      <c r="D205" s="405"/>
      <c r="E205" s="404"/>
      <c r="F205" s="406"/>
      <c r="G205" s="407"/>
      <c r="I205" s="336"/>
      <c r="J205" s="336"/>
      <c r="K205" s="336"/>
      <c r="L205" s="336"/>
    </row>
    <row r="206" spans="2:12" ht="50.1" customHeight="1" x14ac:dyDescent="0.25">
      <c r="B206" s="403"/>
      <c r="C206" s="404"/>
      <c r="D206" s="405"/>
      <c r="E206" s="404"/>
      <c r="F206" s="406"/>
      <c r="G206" s="407"/>
      <c r="I206" s="336"/>
      <c r="J206" s="336"/>
      <c r="K206" s="336"/>
      <c r="L206" s="336"/>
    </row>
    <row r="207" spans="2:12" ht="50.1" customHeight="1" x14ac:dyDescent="0.25">
      <c r="B207" s="403"/>
      <c r="C207" s="404"/>
      <c r="D207" s="405"/>
      <c r="E207" s="404"/>
      <c r="F207" s="406"/>
      <c r="G207" s="407"/>
      <c r="I207" s="336"/>
      <c r="J207" s="336"/>
      <c r="K207" s="336"/>
      <c r="L207" s="336"/>
    </row>
    <row r="208" spans="2:12" ht="50.1" customHeight="1" x14ac:dyDescent="0.25">
      <c r="B208" s="403"/>
      <c r="C208" s="404"/>
      <c r="D208" s="405"/>
      <c r="E208" s="404"/>
      <c r="F208" s="406"/>
      <c r="G208" s="407"/>
      <c r="I208" s="336"/>
      <c r="J208" s="336"/>
      <c r="K208" s="336"/>
      <c r="L208" s="336"/>
    </row>
    <row r="209" spans="2:12" ht="50.1" customHeight="1" x14ac:dyDescent="0.25">
      <c r="B209" s="403"/>
      <c r="C209" s="404"/>
      <c r="D209" s="405"/>
      <c r="E209" s="404"/>
      <c r="F209" s="406"/>
      <c r="G209" s="407"/>
      <c r="I209" s="336"/>
      <c r="J209" s="336"/>
      <c r="K209" s="336"/>
      <c r="L209" s="336"/>
    </row>
    <row r="210" spans="2:12" ht="50.1" customHeight="1" x14ac:dyDescent="0.25">
      <c r="B210" s="403"/>
      <c r="C210" s="404"/>
      <c r="D210" s="405"/>
      <c r="E210" s="404"/>
      <c r="F210" s="406"/>
      <c r="G210" s="407"/>
      <c r="I210" s="336"/>
      <c r="J210" s="336"/>
      <c r="K210" s="336"/>
      <c r="L210" s="336"/>
    </row>
    <row r="211" spans="2:12" ht="50.1" customHeight="1" x14ac:dyDescent="0.25">
      <c r="B211" s="403"/>
      <c r="C211" s="404"/>
      <c r="D211" s="405"/>
      <c r="E211" s="404"/>
      <c r="F211" s="406"/>
      <c r="G211" s="407"/>
      <c r="I211" s="336"/>
      <c r="J211" s="336"/>
      <c r="K211" s="336"/>
      <c r="L211" s="336"/>
    </row>
    <row r="212" spans="2:12" ht="50.1" customHeight="1" x14ac:dyDescent="0.25">
      <c r="B212" s="403"/>
      <c r="C212" s="404"/>
      <c r="D212" s="405"/>
      <c r="E212" s="404"/>
      <c r="F212" s="406"/>
      <c r="G212" s="407"/>
      <c r="I212" s="336"/>
      <c r="J212" s="336"/>
      <c r="K212" s="336"/>
      <c r="L212" s="336"/>
    </row>
    <row r="213" spans="2:12" ht="50.1" customHeight="1" x14ac:dyDescent="0.25">
      <c r="B213" s="403"/>
      <c r="C213" s="404"/>
      <c r="D213" s="405"/>
      <c r="E213" s="404"/>
      <c r="F213" s="406"/>
      <c r="G213" s="407"/>
      <c r="I213" s="336"/>
      <c r="J213" s="336"/>
      <c r="K213" s="336"/>
      <c r="L213" s="336"/>
    </row>
    <row r="214" spans="2:12" ht="50.1" customHeight="1" x14ac:dyDescent="0.25">
      <c r="B214" s="403"/>
      <c r="C214" s="404"/>
      <c r="D214" s="405"/>
      <c r="E214" s="404"/>
      <c r="F214" s="406"/>
      <c r="G214" s="407"/>
      <c r="I214" s="336"/>
      <c r="J214" s="336"/>
      <c r="K214" s="336"/>
      <c r="L214" s="336"/>
    </row>
    <row r="215" spans="2:12" ht="50.1" customHeight="1" x14ac:dyDescent="0.25">
      <c r="B215" s="403"/>
      <c r="C215" s="404"/>
      <c r="D215" s="405"/>
      <c r="E215" s="404"/>
      <c r="F215" s="406"/>
      <c r="G215" s="407"/>
      <c r="I215" s="336"/>
      <c r="J215" s="336"/>
      <c r="K215" s="336"/>
      <c r="L215" s="336"/>
    </row>
    <row r="216" spans="2:12" ht="50.1" customHeight="1" x14ac:dyDescent="0.25">
      <c r="B216" s="403"/>
      <c r="C216" s="404"/>
      <c r="D216" s="405"/>
      <c r="E216" s="404"/>
      <c r="F216" s="406"/>
      <c r="G216" s="407"/>
      <c r="I216" s="336"/>
      <c r="J216" s="336"/>
      <c r="K216" s="336"/>
      <c r="L216" s="336"/>
    </row>
    <row r="217" spans="2:12" ht="50.1" customHeight="1" x14ac:dyDescent="0.25">
      <c r="B217" s="403"/>
      <c r="C217" s="404"/>
      <c r="D217" s="405"/>
      <c r="E217" s="404"/>
      <c r="F217" s="406"/>
      <c r="G217" s="407"/>
      <c r="I217" s="336"/>
      <c r="J217" s="336"/>
      <c r="K217" s="336"/>
      <c r="L217" s="336"/>
    </row>
    <row r="218" spans="2:12" ht="50.1" customHeight="1" x14ac:dyDescent="0.25">
      <c r="B218" s="403"/>
      <c r="C218" s="404"/>
      <c r="D218" s="405"/>
      <c r="E218" s="404"/>
      <c r="F218" s="406"/>
      <c r="G218" s="407"/>
      <c r="I218" s="336"/>
      <c r="J218" s="336"/>
      <c r="K218" s="336"/>
      <c r="L218" s="336"/>
    </row>
    <row r="219" spans="2:12" ht="50.1" customHeight="1" x14ac:dyDescent="0.25">
      <c r="B219" s="403"/>
      <c r="C219" s="404"/>
      <c r="D219" s="405"/>
      <c r="E219" s="404"/>
      <c r="F219" s="406"/>
      <c r="G219" s="407"/>
      <c r="I219" s="336"/>
      <c r="J219" s="336"/>
      <c r="K219" s="336"/>
      <c r="L219" s="336"/>
    </row>
    <row r="220" spans="2:12" ht="50.1" customHeight="1" x14ac:dyDescent="0.25">
      <c r="B220" s="403"/>
      <c r="C220" s="404"/>
      <c r="D220" s="405"/>
      <c r="E220" s="404"/>
      <c r="F220" s="406"/>
      <c r="G220" s="407"/>
      <c r="I220" s="336"/>
      <c r="J220" s="336"/>
      <c r="K220" s="336"/>
      <c r="L220" s="336"/>
    </row>
    <row r="221" spans="2:12" ht="50.1" customHeight="1" x14ac:dyDescent="0.25">
      <c r="B221" s="403"/>
      <c r="C221" s="404"/>
      <c r="D221" s="405"/>
      <c r="E221" s="404"/>
      <c r="F221" s="406"/>
      <c r="G221" s="407"/>
      <c r="I221" s="336"/>
      <c r="J221" s="336"/>
      <c r="K221" s="336"/>
      <c r="L221" s="336"/>
    </row>
    <row r="222" spans="2:12" ht="50.1" customHeight="1" x14ac:dyDescent="0.25">
      <c r="B222" s="403"/>
      <c r="C222" s="404"/>
      <c r="D222" s="405"/>
      <c r="E222" s="404"/>
      <c r="F222" s="406"/>
      <c r="G222" s="407"/>
      <c r="I222" s="336"/>
      <c r="J222" s="336"/>
      <c r="K222" s="336"/>
      <c r="L222" s="336"/>
    </row>
    <row r="223" spans="2:12" ht="50.1" customHeight="1" x14ac:dyDescent="0.25">
      <c r="B223" s="403"/>
      <c r="C223" s="404"/>
      <c r="D223" s="405"/>
      <c r="E223" s="404"/>
      <c r="F223" s="406"/>
      <c r="G223" s="407"/>
      <c r="I223" s="336"/>
      <c r="J223" s="336"/>
      <c r="K223" s="336"/>
      <c r="L223" s="336"/>
    </row>
    <row r="224" spans="2:12" ht="50.1" customHeight="1" x14ac:dyDescent="0.25">
      <c r="B224" s="403"/>
      <c r="C224" s="404"/>
      <c r="D224" s="405"/>
      <c r="E224" s="404"/>
      <c r="F224" s="406"/>
      <c r="G224" s="407"/>
      <c r="I224" s="336"/>
      <c r="J224" s="336"/>
      <c r="K224" s="336"/>
      <c r="L224" s="336"/>
    </row>
    <row r="225" spans="2:12" ht="50.1" customHeight="1" x14ac:dyDescent="0.25">
      <c r="B225" s="403"/>
      <c r="C225" s="404"/>
      <c r="D225" s="405"/>
      <c r="E225" s="404"/>
      <c r="F225" s="406"/>
      <c r="G225" s="407"/>
      <c r="I225" s="336"/>
      <c r="J225" s="336"/>
      <c r="K225" s="336"/>
      <c r="L225" s="336"/>
    </row>
    <row r="226" spans="2:12" ht="50.1" customHeight="1" x14ac:dyDescent="0.25">
      <c r="B226" s="403"/>
      <c r="C226" s="404"/>
      <c r="D226" s="405"/>
      <c r="E226" s="404"/>
      <c r="F226" s="406"/>
      <c r="G226" s="407"/>
      <c r="I226" s="336"/>
      <c r="J226" s="336"/>
      <c r="K226" s="336"/>
      <c r="L226" s="336"/>
    </row>
    <row r="227" spans="2:12" ht="50.1" customHeight="1" x14ac:dyDescent="0.25">
      <c r="B227" s="403"/>
      <c r="C227" s="404"/>
      <c r="D227" s="405"/>
      <c r="E227" s="404"/>
      <c r="F227" s="406"/>
      <c r="G227" s="407"/>
      <c r="I227" s="336"/>
      <c r="J227" s="336"/>
      <c r="K227" s="336"/>
      <c r="L227" s="336"/>
    </row>
    <row r="228" spans="2:12" ht="50.1" customHeight="1" x14ac:dyDescent="0.25">
      <c r="B228" s="403"/>
      <c r="C228" s="404"/>
      <c r="D228" s="405"/>
      <c r="E228" s="404"/>
      <c r="F228" s="406"/>
      <c r="G228" s="407"/>
      <c r="I228" s="336"/>
      <c r="J228" s="336"/>
      <c r="K228" s="336"/>
      <c r="L228" s="336"/>
    </row>
    <row r="229" spans="2:12" ht="50.1" customHeight="1" x14ac:dyDescent="0.25">
      <c r="B229" s="403"/>
      <c r="C229" s="404"/>
      <c r="D229" s="405"/>
      <c r="E229" s="404"/>
      <c r="F229" s="406"/>
      <c r="G229" s="407"/>
      <c r="I229" s="336"/>
      <c r="J229" s="336"/>
      <c r="K229" s="336"/>
      <c r="L229" s="336"/>
    </row>
    <row r="230" spans="2:12" ht="50.1" customHeight="1" x14ac:dyDescent="0.25">
      <c r="B230" s="403"/>
      <c r="C230" s="404"/>
      <c r="D230" s="405"/>
      <c r="E230" s="404"/>
      <c r="F230" s="406"/>
      <c r="G230" s="407"/>
      <c r="I230" s="336"/>
      <c r="J230" s="336"/>
      <c r="K230" s="336"/>
      <c r="L230" s="336"/>
    </row>
    <row r="231" spans="2:12" ht="50.1" customHeight="1" x14ac:dyDescent="0.25">
      <c r="B231" s="403"/>
      <c r="C231" s="404"/>
      <c r="D231" s="405"/>
      <c r="E231" s="404"/>
      <c r="F231" s="406"/>
      <c r="G231" s="407"/>
      <c r="I231" s="336"/>
      <c r="J231" s="336"/>
      <c r="K231" s="336"/>
      <c r="L231" s="336"/>
    </row>
    <row r="232" spans="2:12" ht="50.1" customHeight="1" x14ac:dyDescent="0.25">
      <c r="B232" s="403"/>
      <c r="C232" s="404"/>
      <c r="D232" s="405"/>
      <c r="E232" s="404"/>
      <c r="F232" s="406"/>
      <c r="G232" s="407"/>
      <c r="I232" s="336"/>
      <c r="J232" s="336"/>
      <c r="K232" s="336"/>
      <c r="L232" s="336"/>
    </row>
    <row r="233" spans="2:12" ht="50.1" customHeight="1" x14ac:dyDescent="0.25">
      <c r="B233" s="403"/>
      <c r="C233" s="404"/>
      <c r="D233" s="405"/>
      <c r="E233" s="404"/>
      <c r="F233" s="406"/>
      <c r="G233" s="407"/>
      <c r="I233" s="336"/>
      <c r="J233" s="336"/>
      <c r="K233" s="336"/>
      <c r="L233" s="336"/>
    </row>
    <row r="234" spans="2:12" ht="50.1" customHeight="1" x14ac:dyDescent="0.25">
      <c r="B234" s="403"/>
      <c r="C234" s="404"/>
      <c r="D234" s="405"/>
      <c r="E234" s="404"/>
      <c r="F234" s="406"/>
      <c r="G234" s="407"/>
      <c r="I234" s="336"/>
      <c r="J234" s="336"/>
      <c r="K234" s="336"/>
      <c r="L234" s="336"/>
    </row>
    <row r="235" spans="2:12" ht="50.1" customHeight="1" x14ac:dyDescent="0.25">
      <c r="B235" s="403"/>
      <c r="C235" s="404"/>
      <c r="D235" s="405"/>
      <c r="E235" s="404"/>
      <c r="F235" s="406"/>
      <c r="G235" s="407"/>
      <c r="I235" s="336"/>
      <c r="J235" s="336"/>
      <c r="K235" s="336"/>
      <c r="L235" s="336"/>
    </row>
    <row r="236" spans="2:12" ht="50.1" customHeight="1" x14ac:dyDescent="0.25">
      <c r="B236" s="403"/>
      <c r="C236" s="404"/>
      <c r="D236" s="405"/>
      <c r="E236" s="404"/>
      <c r="F236" s="406"/>
      <c r="G236" s="407"/>
      <c r="I236" s="336"/>
      <c r="J236" s="336"/>
      <c r="K236" s="336"/>
      <c r="L236" s="336"/>
    </row>
    <row r="237" spans="2:12" ht="50.1" customHeight="1" x14ac:dyDescent="0.25">
      <c r="B237" s="403"/>
      <c r="C237" s="404"/>
      <c r="D237" s="405"/>
      <c r="E237" s="404"/>
      <c r="F237" s="406"/>
      <c r="G237" s="407"/>
      <c r="I237" s="336"/>
      <c r="J237" s="336"/>
      <c r="K237" s="336"/>
      <c r="L237" s="336"/>
    </row>
    <row r="238" spans="2:12" ht="50.1" customHeight="1" x14ac:dyDescent="0.25">
      <c r="B238" s="403"/>
      <c r="C238" s="404"/>
      <c r="D238" s="405"/>
      <c r="E238" s="404"/>
      <c r="F238" s="406"/>
      <c r="G238" s="407"/>
      <c r="I238" s="336"/>
      <c r="J238" s="336"/>
      <c r="K238" s="336"/>
      <c r="L238" s="336"/>
    </row>
    <row r="239" spans="2:12" ht="50.1" customHeight="1" x14ac:dyDescent="0.25">
      <c r="B239" s="403"/>
      <c r="C239" s="404"/>
      <c r="D239" s="405"/>
      <c r="E239" s="404"/>
      <c r="F239" s="406"/>
      <c r="G239" s="407"/>
      <c r="I239" s="336"/>
      <c r="J239" s="336"/>
      <c r="K239" s="336"/>
      <c r="L239" s="336"/>
    </row>
    <row r="240" spans="2:12" ht="50.1" customHeight="1" x14ac:dyDescent="0.25">
      <c r="B240" s="403"/>
      <c r="C240" s="404"/>
      <c r="D240" s="405"/>
      <c r="E240" s="404"/>
      <c r="F240" s="406"/>
      <c r="G240" s="407"/>
      <c r="I240" s="336"/>
      <c r="J240" s="336"/>
      <c r="K240" s="336"/>
      <c r="L240" s="336"/>
    </row>
    <row r="241" spans="2:12" ht="50.1" customHeight="1" x14ac:dyDescent="0.25">
      <c r="B241" s="403"/>
      <c r="C241" s="404"/>
      <c r="D241" s="405"/>
      <c r="E241" s="404"/>
      <c r="F241" s="406"/>
      <c r="G241" s="407"/>
      <c r="I241" s="336"/>
      <c r="J241" s="336"/>
      <c r="K241" s="336"/>
      <c r="L241" s="336"/>
    </row>
    <row r="242" spans="2:12" ht="50.1" customHeight="1" x14ac:dyDescent="0.25">
      <c r="B242" s="403"/>
      <c r="C242" s="404"/>
      <c r="D242" s="405"/>
      <c r="E242" s="404"/>
      <c r="F242" s="406"/>
      <c r="G242" s="407"/>
      <c r="I242" s="336"/>
      <c r="J242" s="336"/>
      <c r="K242" s="336"/>
      <c r="L242" s="336"/>
    </row>
    <row r="243" spans="2:12" ht="50.1" customHeight="1" x14ac:dyDescent="0.25">
      <c r="B243" s="403"/>
      <c r="C243" s="404"/>
      <c r="D243" s="405"/>
      <c r="E243" s="404"/>
      <c r="F243" s="406"/>
      <c r="G243" s="407"/>
      <c r="I243" s="336"/>
      <c r="J243" s="336"/>
      <c r="K243" s="336"/>
      <c r="L243" s="336"/>
    </row>
    <row r="244" spans="2:12" ht="50.1" customHeight="1" x14ac:dyDescent="0.25">
      <c r="B244" s="403"/>
      <c r="C244" s="404"/>
      <c r="D244" s="405"/>
      <c r="E244" s="404"/>
      <c r="F244" s="406"/>
      <c r="G244" s="407"/>
      <c r="I244" s="336"/>
      <c r="J244" s="336"/>
      <c r="K244" s="336"/>
      <c r="L244" s="336"/>
    </row>
    <row r="245" spans="2:12" ht="50.1" customHeight="1" x14ac:dyDescent="0.25">
      <c r="B245" s="403"/>
      <c r="C245" s="404"/>
      <c r="D245" s="405"/>
      <c r="E245" s="404"/>
      <c r="F245" s="406"/>
      <c r="G245" s="407"/>
      <c r="I245" s="336"/>
      <c r="J245" s="336"/>
      <c r="K245" s="336"/>
      <c r="L245" s="336"/>
    </row>
    <row r="246" spans="2:12" ht="50.1" customHeight="1" x14ac:dyDescent="0.25">
      <c r="B246" s="403"/>
      <c r="C246" s="404"/>
      <c r="D246" s="405"/>
      <c r="E246" s="404"/>
      <c r="F246" s="406"/>
      <c r="G246" s="407"/>
      <c r="I246" s="336"/>
      <c r="J246" s="336"/>
      <c r="K246" s="336"/>
      <c r="L246" s="336"/>
    </row>
    <row r="247" spans="2:12" ht="50.1" customHeight="1" x14ac:dyDescent="0.25">
      <c r="B247" s="403"/>
      <c r="C247" s="404"/>
      <c r="D247" s="405"/>
      <c r="E247" s="404"/>
      <c r="F247" s="406"/>
      <c r="G247" s="407"/>
      <c r="I247" s="336"/>
      <c r="J247" s="336"/>
      <c r="K247" s="336"/>
      <c r="L247" s="336"/>
    </row>
    <row r="248" spans="2:12" ht="50.1" customHeight="1" x14ac:dyDescent="0.25">
      <c r="B248" s="403"/>
      <c r="C248" s="404"/>
      <c r="D248" s="405"/>
      <c r="E248" s="404"/>
      <c r="F248" s="406"/>
      <c r="G248" s="407"/>
      <c r="I248" s="336"/>
      <c r="J248" s="336"/>
      <c r="K248" s="336"/>
      <c r="L248" s="336"/>
    </row>
    <row r="249" spans="2:12" ht="50.1" customHeight="1" x14ac:dyDescent="0.25">
      <c r="B249" s="403"/>
      <c r="C249" s="404"/>
      <c r="D249" s="405"/>
      <c r="E249" s="404"/>
      <c r="F249" s="406"/>
      <c r="G249" s="407"/>
      <c r="I249" s="336"/>
      <c r="J249" s="336"/>
      <c r="K249" s="336"/>
      <c r="L249" s="336"/>
    </row>
    <row r="250" spans="2:12" ht="50.1" customHeight="1" x14ac:dyDescent="0.25">
      <c r="B250" s="403"/>
      <c r="C250" s="404"/>
      <c r="D250" s="405"/>
      <c r="E250" s="404"/>
      <c r="F250" s="406"/>
      <c r="G250" s="407"/>
      <c r="I250" s="336"/>
      <c r="J250" s="336"/>
      <c r="K250" s="336"/>
      <c r="L250" s="336"/>
    </row>
    <row r="251" spans="2:12" ht="50.1" customHeight="1" x14ac:dyDescent="0.25">
      <c r="B251" s="403"/>
      <c r="C251" s="404"/>
      <c r="D251" s="405"/>
      <c r="E251" s="404"/>
      <c r="F251" s="406"/>
      <c r="G251" s="407"/>
      <c r="I251" s="336"/>
      <c r="J251" s="336"/>
      <c r="K251" s="336"/>
      <c r="L251" s="336"/>
    </row>
    <row r="252" spans="2:12" ht="50.1" customHeight="1" x14ac:dyDescent="0.25">
      <c r="B252" s="403"/>
      <c r="C252" s="404"/>
      <c r="D252" s="405"/>
      <c r="E252" s="404"/>
      <c r="F252" s="406"/>
      <c r="G252" s="407"/>
      <c r="I252" s="336"/>
      <c r="J252" s="336"/>
      <c r="K252" s="336"/>
      <c r="L252" s="336"/>
    </row>
    <row r="253" spans="2:12" ht="50.1" customHeight="1" x14ac:dyDescent="0.25">
      <c r="B253" s="403"/>
      <c r="C253" s="404"/>
      <c r="D253" s="405"/>
      <c r="E253" s="404"/>
      <c r="F253" s="406"/>
      <c r="G253" s="407"/>
      <c r="I253" s="336"/>
      <c r="J253" s="336"/>
      <c r="K253" s="336"/>
      <c r="L253" s="336"/>
    </row>
    <row r="254" spans="2:12" ht="50.1" customHeight="1" x14ac:dyDescent="0.25">
      <c r="B254" s="403"/>
      <c r="C254" s="404"/>
      <c r="D254" s="405"/>
      <c r="E254" s="404"/>
      <c r="F254" s="406"/>
      <c r="G254" s="407"/>
      <c r="I254" s="336"/>
      <c r="J254" s="336"/>
      <c r="K254" s="336"/>
      <c r="L254" s="336"/>
    </row>
    <row r="255" spans="2:12" ht="50.1" customHeight="1" x14ac:dyDescent="0.25">
      <c r="B255" s="403"/>
      <c r="C255" s="404"/>
      <c r="D255" s="405"/>
      <c r="E255" s="404"/>
      <c r="F255" s="406"/>
      <c r="G255" s="407"/>
      <c r="I255" s="336"/>
      <c r="J255" s="336"/>
      <c r="K255" s="336"/>
      <c r="L255" s="336"/>
    </row>
    <row r="256" spans="2:12" ht="50.1" customHeight="1" x14ac:dyDescent="0.25">
      <c r="B256" s="403"/>
      <c r="C256" s="404"/>
      <c r="D256" s="405"/>
      <c r="E256" s="404"/>
      <c r="F256" s="406"/>
      <c r="G256" s="407"/>
      <c r="I256" s="336"/>
      <c r="J256" s="336"/>
      <c r="K256" s="336"/>
      <c r="L256" s="336"/>
    </row>
    <row r="257" spans="2:12" ht="50.1" customHeight="1" x14ac:dyDescent="0.25">
      <c r="B257" s="403"/>
      <c r="C257" s="404"/>
      <c r="D257" s="405"/>
      <c r="E257" s="404"/>
      <c r="F257" s="406"/>
      <c r="G257" s="407"/>
      <c r="I257" s="336"/>
      <c r="J257" s="336"/>
      <c r="K257" s="336"/>
      <c r="L257" s="336"/>
    </row>
    <row r="258" spans="2:12" ht="50.1" customHeight="1" x14ac:dyDescent="0.25">
      <c r="B258" s="403"/>
      <c r="C258" s="404"/>
      <c r="D258" s="405"/>
      <c r="E258" s="404"/>
      <c r="F258" s="406"/>
      <c r="G258" s="407"/>
      <c r="I258" s="336"/>
      <c r="J258" s="336"/>
      <c r="K258" s="336"/>
      <c r="L258" s="336"/>
    </row>
    <row r="259" spans="2:12" ht="50.1" customHeight="1" x14ac:dyDescent="0.25">
      <c r="B259" s="403"/>
      <c r="C259" s="404"/>
      <c r="D259" s="405"/>
      <c r="E259" s="404"/>
      <c r="F259" s="406"/>
      <c r="G259" s="407"/>
      <c r="I259" s="336"/>
      <c r="J259" s="336"/>
      <c r="K259" s="336"/>
      <c r="L259" s="336"/>
    </row>
    <row r="260" spans="2:12" ht="50.1" customHeight="1" x14ac:dyDescent="0.25">
      <c r="B260" s="403"/>
      <c r="C260" s="404"/>
      <c r="D260" s="405"/>
      <c r="E260" s="404"/>
      <c r="F260" s="406"/>
      <c r="G260" s="407"/>
      <c r="I260" s="336"/>
      <c r="J260" s="336"/>
      <c r="K260" s="336"/>
      <c r="L260" s="336"/>
    </row>
    <row r="261" spans="2:12" ht="50.1" customHeight="1" x14ac:dyDescent="0.25">
      <c r="B261" s="403"/>
      <c r="C261" s="404"/>
      <c r="D261" s="405"/>
      <c r="E261" s="404"/>
      <c r="F261" s="406"/>
      <c r="G261" s="407"/>
      <c r="I261" s="336"/>
      <c r="J261" s="336"/>
      <c r="K261" s="336"/>
      <c r="L261" s="336"/>
    </row>
    <row r="262" spans="2:12" ht="50.1" customHeight="1" x14ac:dyDescent="0.25">
      <c r="B262" s="403"/>
      <c r="C262" s="404"/>
      <c r="D262" s="405"/>
      <c r="E262" s="404"/>
      <c r="F262" s="406"/>
      <c r="G262" s="407"/>
      <c r="I262" s="336"/>
      <c r="J262" s="336"/>
      <c r="K262" s="336"/>
      <c r="L262" s="336"/>
    </row>
    <row r="263" spans="2:12" ht="50.1" customHeight="1" x14ac:dyDescent="0.25">
      <c r="B263" s="403"/>
      <c r="C263" s="404"/>
      <c r="D263" s="405"/>
      <c r="E263" s="404"/>
      <c r="F263" s="406"/>
      <c r="G263" s="407"/>
      <c r="I263" s="336"/>
      <c r="J263" s="336"/>
      <c r="K263" s="336"/>
      <c r="L263" s="336"/>
    </row>
    <row r="264" spans="2:12" ht="50.1" customHeight="1" x14ac:dyDescent="0.25">
      <c r="B264" s="403"/>
      <c r="C264" s="404"/>
      <c r="D264" s="405"/>
      <c r="E264" s="404"/>
      <c r="F264" s="406"/>
      <c r="G264" s="407"/>
      <c r="I264" s="336"/>
      <c r="J264" s="336"/>
      <c r="K264" s="336"/>
      <c r="L264" s="336"/>
    </row>
    <row r="265" spans="2:12" ht="50.1" customHeight="1" x14ac:dyDescent="0.25">
      <c r="B265" s="403"/>
      <c r="C265" s="404"/>
      <c r="D265" s="405"/>
      <c r="E265" s="404"/>
      <c r="F265" s="406"/>
      <c r="G265" s="407"/>
      <c r="I265" s="336"/>
      <c r="J265" s="336"/>
      <c r="K265" s="336"/>
      <c r="L265" s="336"/>
    </row>
    <row r="266" spans="2:12" ht="50.1" customHeight="1" x14ac:dyDescent="0.25">
      <c r="B266" s="403"/>
      <c r="C266" s="404"/>
      <c r="D266" s="405"/>
      <c r="E266" s="404"/>
      <c r="F266" s="406"/>
      <c r="G266" s="407"/>
      <c r="I266" s="336"/>
      <c r="J266" s="336"/>
      <c r="K266" s="336"/>
      <c r="L266" s="336"/>
    </row>
    <row r="267" spans="2:12" ht="50.1" customHeight="1" x14ac:dyDescent="0.25">
      <c r="B267" s="403"/>
      <c r="C267" s="404"/>
      <c r="D267" s="405"/>
      <c r="E267" s="404"/>
      <c r="F267" s="406"/>
      <c r="G267" s="407"/>
      <c r="I267" s="336"/>
      <c r="J267" s="336"/>
      <c r="K267" s="336"/>
      <c r="L267" s="336"/>
    </row>
    <row r="268" spans="2:12" ht="50.1" customHeight="1" x14ac:dyDescent="0.25">
      <c r="B268" s="403"/>
      <c r="C268" s="404"/>
      <c r="D268" s="405"/>
      <c r="E268" s="404"/>
      <c r="F268" s="406"/>
      <c r="G268" s="407"/>
      <c r="I268" s="336"/>
      <c r="J268" s="336"/>
      <c r="K268" s="336"/>
      <c r="L268" s="336"/>
    </row>
    <row r="269" spans="2:12" ht="50.1" customHeight="1" x14ac:dyDescent="0.25">
      <c r="B269" s="403"/>
      <c r="C269" s="404"/>
      <c r="D269" s="405"/>
      <c r="E269" s="404"/>
      <c r="F269" s="406"/>
      <c r="G269" s="407"/>
      <c r="I269" s="336"/>
      <c r="J269" s="336"/>
      <c r="K269" s="336"/>
      <c r="L269" s="336"/>
    </row>
    <row r="270" spans="2:12" ht="50.1" customHeight="1" x14ac:dyDescent="0.25">
      <c r="B270" s="403"/>
      <c r="C270" s="404"/>
      <c r="D270" s="405"/>
      <c r="E270" s="404"/>
      <c r="F270" s="406"/>
      <c r="G270" s="407"/>
      <c r="I270" s="336"/>
      <c r="J270" s="336"/>
      <c r="K270" s="336"/>
      <c r="L270" s="336"/>
    </row>
    <row r="271" spans="2:12" ht="50.1" customHeight="1" x14ac:dyDescent="0.25">
      <c r="B271" s="403"/>
      <c r="C271" s="404"/>
      <c r="D271" s="405"/>
      <c r="E271" s="404"/>
      <c r="F271" s="406"/>
      <c r="G271" s="407"/>
      <c r="H271" s="408"/>
      <c r="J271" s="409"/>
      <c r="K271" s="409"/>
      <c r="L271" s="410"/>
    </row>
    <row r="272" spans="2:12" ht="50.1" customHeight="1" x14ac:dyDescent="0.25">
      <c r="B272" s="403"/>
      <c r="C272" s="404"/>
      <c r="D272" s="405"/>
      <c r="E272" s="404"/>
      <c r="F272" s="406"/>
      <c r="G272" s="407"/>
      <c r="H272" s="408"/>
      <c r="J272" s="409"/>
      <c r="K272" s="409"/>
      <c r="L272" s="410"/>
    </row>
    <row r="273" spans="2:12" ht="50.1" customHeight="1" x14ac:dyDescent="0.25">
      <c r="B273" s="403"/>
      <c r="C273" s="404"/>
      <c r="D273" s="405"/>
      <c r="E273" s="404"/>
      <c r="F273" s="406"/>
      <c r="G273" s="407"/>
      <c r="H273" s="408"/>
      <c r="J273" s="409"/>
      <c r="K273" s="409"/>
      <c r="L273" s="410"/>
    </row>
    <row r="274" spans="2:12" ht="50.1" customHeight="1" x14ac:dyDescent="0.25">
      <c r="B274" s="403"/>
      <c r="C274" s="404"/>
      <c r="D274" s="405"/>
      <c r="E274" s="404"/>
      <c r="F274" s="406"/>
      <c r="G274" s="407"/>
      <c r="H274" s="408"/>
      <c r="J274" s="409"/>
      <c r="K274" s="409"/>
      <c r="L274" s="410"/>
    </row>
    <row r="275" spans="2:12" ht="50.1" customHeight="1" x14ac:dyDescent="0.25">
      <c r="B275" s="403"/>
      <c r="C275" s="404"/>
      <c r="D275" s="405"/>
      <c r="E275" s="404"/>
      <c r="F275" s="406"/>
      <c r="G275" s="407"/>
      <c r="H275" s="408"/>
      <c r="J275" s="409"/>
      <c r="K275" s="409"/>
      <c r="L275" s="410"/>
    </row>
    <row r="276" spans="2:12" ht="50.1" customHeight="1" x14ac:dyDescent="0.25">
      <c r="B276" s="403"/>
      <c r="C276" s="404"/>
      <c r="D276" s="405"/>
      <c r="E276" s="404"/>
      <c r="F276" s="406"/>
      <c r="G276" s="407"/>
      <c r="H276" s="408"/>
      <c r="J276" s="409"/>
      <c r="K276" s="409"/>
      <c r="L276" s="410"/>
    </row>
    <row r="277" spans="2:12" ht="50.1" customHeight="1" x14ac:dyDescent="0.25">
      <c r="B277" s="403"/>
      <c r="C277" s="404"/>
      <c r="D277" s="405"/>
      <c r="E277" s="404"/>
      <c r="F277" s="406"/>
      <c r="G277" s="407"/>
      <c r="H277" s="408"/>
      <c r="J277" s="409"/>
      <c r="K277" s="409"/>
      <c r="L277" s="410"/>
    </row>
    <row r="278" spans="2:12" ht="50.1" customHeight="1" x14ac:dyDescent="0.25">
      <c r="B278" s="403"/>
      <c r="C278" s="404"/>
      <c r="D278" s="405"/>
      <c r="E278" s="404"/>
      <c r="F278" s="406"/>
      <c r="G278" s="407"/>
      <c r="H278" s="408"/>
      <c r="J278" s="409"/>
      <c r="K278" s="409"/>
      <c r="L278" s="410"/>
    </row>
    <row r="279" spans="2:12" ht="50.1" customHeight="1" x14ac:dyDescent="0.25">
      <c r="B279" s="403"/>
      <c r="C279" s="404"/>
      <c r="D279" s="405"/>
      <c r="E279" s="404"/>
      <c r="F279" s="406"/>
      <c r="G279" s="407"/>
      <c r="H279" s="408"/>
      <c r="J279" s="409"/>
      <c r="K279" s="409"/>
      <c r="L279" s="410"/>
    </row>
    <row r="280" spans="2:12" ht="50.1" customHeight="1" x14ac:dyDescent="0.25">
      <c r="B280" s="403"/>
      <c r="C280" s="404"/>
      <c r="D280" s="405"/>
      <c r="E280" s="404"/>
      <c r="F280" s="406"/>
      <c r="G280" s="407"/>
      <c r="H280" s="408"/>
      <c r="J280" s="409"/>
      <c r="K280" s="409"/>
      <c r="L280" s="410"/>
    </row>
    <row r="281" spans="2:12" ht="50.1" customHeight="1" x14ac:dyDescent="0.25">
      <c r="B281" s="403"/>
      <c r="C281" s="404"/>
      <c r="D281" s="405"/>
      <c r="E281" s="404"/>
      <c r="F281" s="406"/>
      <c r="G281" s="407"/>
      <c r="H281" s="408"/>
      <c r="J281" s="409"/>
      <c r="K281" s="409"/>
      <c r="L281" s="410"/>
    </row>
    <row r="282" spans="2:12" ht="50.1" customHeight="1" x14ac:dyDescent="0.25">
      <c r="B282" s="403"/>
      <c r="C282" s="404"/>
      <c r="D282" s="405"/>
      <c r="E282" s="404"/>
      <c r="F282" s="406"/>
      <c r="G282" s="407"/>
      <c r="H282" s="408"/>
      <c r="J282" s="409"/>
      <c r="K282" s="409"/>
      <c r="L282" s="410"/>
    </row>
    <row r="283" spans="2:12" ht="50.1" customHeight="1" x14ac:dyDescent="0.25">
      <c r="B283" s="403"/>
      <c r="C283" s="404"/>
      <c r="D283" s="405"/>
      <c r="E283" s="404"/>
      <c r="F283" s="406"/>
      <c r="G283" s="407"/>
      <c r="H283" s="408"/>
      <c r="J283" s="409"/>
      <c r="K283" s="409"/>
      <c r="L283" s="410"/>
    </row>
    <row r="284" spans="2:12" ht="50.1" customHeight="1" x14ac:dyDescent="0.25">
      <c r="B284" s="403"/>
      <c r="C284" s="404"/>
      <c r="D284" s="405"/>
      <c r="E284" s="404"/>
      <c r="F284" s="406"/>
      <c r="G284" s="407"/>
      <c r="H284" s="408"/>
      <c r="J284" s="409"/>
      <c r="K284" s="409"/>
      <c r="L284" s="410"/>
    </row>
    <row r="285" spans="2:12" ht="50.1" customHeight="1" x14ac:dyDescent="0.25">
      <c r="B285" s="403"/>
      <c r="C285" s="404"/>
      <c r="D285" s="405"/>
      <c r="E285" s="404"/>
      <c r="F285" s="406"/>
      <c r="G285" s="407"/>
      <c r="H285" s="408"/>
      <c r="J285" s="409"/>
      <c r="K285" s="409"/>
      <c r="L285" s="410"/>
    </row>
    <row r="286" spans="2:12" ht="50.1" customHeight="1" x14ac:dyDescent="0.25">
      <c r="B286" s="403"/>
      <c r="C286" s="404"/>
      <c r="D286" s="405"/>
      <c r="E286" s="404"/>
      <c r="F286" s="406"/>
      <c r="G286" s="407"/>
      <c r="H286" s="408"/>
      <c r="J286" s="409"/>
      <c r="K286" s="409"/>
      <c r="L286" s="410"/>
    </row>
    <row r="287" spans="2:12" ht="50.1" customHeight="1" x14ac:dyDescent="0.25">
      <c r="B287" s="403"/>
      <c r="C287" s="404"/>
      <c r="D287" s="405"/>
      <c r="E287" s="404"/>
      <c r="F287" s="406"/>
      <c r="G287" s="407"/>
      <c r="H287" s="408"/>
      <c r="J287" s="409"/>
      <c r="K287" s="409"/>
      <c r="L287" s="410"/>
    </row>
    <row r="288" spans="2:12" ht="50.1" customHeight="1" x14ac:dyDescent="0.25">
      <c r="B288" s="403"/>
      <c r="C288" s="404"/>
      <c r="D288" s="405"/>
      <c r="E288" s="404"/>
      <c r="F288" s="406"/>
      <c r="G288" s="407"/>
      <c r="H288" s="408"/>
      <c r="J288" s="409"/>
      <c r="K288" s="409"/>
      <c r="L288" s="410"/>
    </row>
    <row r="289" spans="2:12" ht="50.1" customHeight="1" x14ac:dyDescent="0.25">
      <c r="B289" s="403"/>
      <c r="C289" s="404"/>
      <c r="D289" s="405"/>
      <c r="E289" s="404"/>
      <c r="F289" s="406"/>
      <c r="G289" s="407"/>
      <c r="H289" s="408"/>
      <c r="J289" s="409"/>
      <c r="K289" s="409"/>
      <c r="L289" s="410"/>
    </row>
    <row r="290" spans="2:12" ht="50.1" customHeight="1" x14ac:dyDescent="0.25">
      <c r="B290" s="403"/>
      <c r="C290" s="404"/>
      <c r="D290" s="405"/>
      <c r="E290" s="404"/>
      <c r="F290" s="406"/>
      <c r="G290" s="407"/>
      <c r="H290" s="408"/>
      <c r="J290" s="409"/>
      <c r="K290" s="409"/>
      <c r="L290" s="410"/>
    </row>
    <row r="291" spans="2:12" ht="50.1" customHeight="1" x14ac:dyDescent="0.25">
      <c r="B291" s="403"/>
      <c r="C291" s="404"/>
      <c r="D291" s="405"/>
      <c r="E291" s="404"/>
      <c r="F291" s="406"/>
      <c r="G291" s="407"/>
      <c r="H291" s="408"/>
      <c r="J291" s="409"/>
      <c r="K291" s="409"/>
      <c r="L291" s="410"/>
    </row>
    <row r="292" spans="2:12" ht="50.1" customHeight="1" x14ac:dyDescent="0.25">
      <c r="B292" s="403"/>
      <c r="C292" s="404"/>
      <c r="D292" s="405"/>
      <c r="E292" s="404"/>
      <c r="F292" s="406"/>
      <c r="G292" s="407"/>
      <c r="H292" s="408"/>
      <c r="J292" s="409"/>
      <c r="K292" s="409"/>
      <c r="L292" s="410"/>
    </row>
    <row r="293" spans="2:12" ht="50.1" customHeight="1" x14ac:dyDescent="0.25">
      <c r="B293" s="403"/>
      <c r="C293" s="404"/>
      <c r="D293" s="405"/>
      <c r="E293" s="404"/>
      <c r="F293" s="406"/>
      <c r="G293" s="407"/>
      <c r="H293" s="408"/>
      <c r="J293" s="409"/>
      <c r="K293" s="409"/>
      <c r="L293" s="410"/>
    </row>
    <row r="294" spans="2:12" ht="50.1" customHeight="1" x14ac:dyDescent="0.25">
      <c r="B294" s="403"/>
      <c r="C294" s="404"/>
      <c r="D294" s="405"/>
      <c r="E294" s="404"/>
      <c r="F294" s="406"/>
      <c r="G294" s="407"/>
      <c r="H294" s="408"/>
      <c r="J294" s="409"/>
      <c r="K294" s="409"/>
      <c r="L294" s="410"/>
    </row>
    <row r="295" spans="2:12" ht="50.1" customHeight="1" x14ac:dyDescent="0.25">
      <c r="B295" s="403"/>
      <c r="C295" s="404"/>
      <c r="D295" s="405"/>
      <c r="E295" s="404"/>
      <c r="F295" s="406"/>
      <c r="G295" s="407"/>
      <c r="H295" s="408"/>
      <c r="J295" s="409"/>
      <c r="K295" s="409"/>
      <c r="L295" s="410"/>
    </row>
    <row r="296" spans="2:12" ht="50.1" customHeight="1" x14ac:dyDescent="0.25">
      <c r="B296" s="403"/>
      <c r="C296" s="404"/>
      <c r="D296" s="405"/>
      <c r="E296" s="404"/>
      <c r="F296" s="406"/>
      <c r="G296" s="407"/>
      <c r="H296" s="408"/>
      <c r="J296" s="409"/>
      <c r="K296" s="409"/>
      <c r="L296" s="410"/>
    </row>
    <row r="297" spans="2:12" ht="50.1" customHeight="1" x14ac:dyDescent="0.25">
      <c r="B297" s="403"/>
      <c r="C297" s="404"/>
      <c r="D297" s="405"/>
      <c r="E297" s="404"/>
      <c r="F297" s="406"/>
      <c r="G297" s="407"/>
      <c r="H297" s="408"/>
      <c r="J297" s="409"/>
      <c r="K297" s="409"/>
      <c r="L297" s="410"/>
    </row>
    <row r="298" spans="2:12" ht="50.1" customHeight="1" x14ac:dyDescent="0.25">
      <c r="B298" s="403"/>
      <c r="C298" s="404"/>
      <c r="D298" s="405"/>
      <c r="E298" s="404"/>
      <c r="F298" s="406"/>
      <c r="G298" s="407"/>
      <c r="H298" s="408"/>
      <c r="J298" s="409"/>
      <c r="K298" s="409"/>
      <c r="L298" s="410"/>
    </row>
    <row r="299" spans="2:12" ht="50.1" customHeight="1" x14ac:dyDescent="0.25">
      <c r="B299" s="403"/>
      <c r="C299" s="404"/>
      <c r="D299" s="405"/>
      <c r="E299" s="404"/>
      <c r="F299" s="406"/>
      <c r="G299" s="407"/>
      <c r="H299" s="408"/>
      <c r="J299" s="409"/>
      <c r="K299" s="409"/>
      <c r="L299" s="410"/>
    </row>
    <row r="300" spans="2:12" ht="50.1" customHeight="1" x14ac:dyDescent="0.25">
      <c r="B300" s="403"/>
      <c r="C300" s="404"/>
      <c r="D300" s="405"/>
      <c r="E300" s="404"/>
      <c r="F300" s="406"/>
      <c r="G300" s="407"/>
      <c r="H300" s="408"/>
      <c r="J300" s="409"/>
      <c r="K300" s="409"/>
      <c r="L300" s="410"/>
    </row>
    <row r="301" spans="2:12" ht="50.1" customHeight="1" x14ac:dyDescent="0.25">
      <c r="B301" s="403"/>
      <c r="C301" s="404"/>
      <c r="D301" s="405"/>
      <c r="E301" s="404"/>
      <c r="F301" s="406"/>
      <c r="G301" s="407"/>
      <c r="H301" s="408"/>
      <c r="J301" s="409"/>
      <c r="K301" s="409"/>
      <c r="L301" s="410"/>
    </row>
    <row r="302" spans="2:12" ht="50.1" customHeight="1" x14ac:dyDescent="0.25">
      <c r="B302" s="403"/>
      <c r="C302" s="404"/>
      <c r="D302" s="405"/>
      <c r="E302" s="404"/>
      <c r="F302" s="406"/>
      <c r="G302" s="407"/>
      <c r="H302" s="408"/>
      <c r="J302" s="409"/>
      <c r="K302" s="409"/>
      <c r="L302" s="410"/>
    </row>
    <row r="303" spans="2:12" ht="50.1" customHeight="1" x14ac:dyDescent="0.25">
      <c r="B303" s="403"/>
      <c r="C303" s="404"/>
      <c r="D303" s="405"/>
      <c r="E303" s="404"/>
      <c r="F303" s="406"/>
      <c r="G303" s="407"/>
      <c r="H303" s="408"/>
      <c r="J303" s="409"/>
      <c r="K303" s="409"/>
      <c r="L303" s="410"/>
    </row>
    <row r="304" spans="2:12" ht="50.1" customHeight="1" x14ac:dyDescent="0.25">
      <c r="B304" s="403"/>
      <c r="C304" s="404"/>
      <c r="D304" s="405"/>
      <c r="E304" s="404"/>
      <c r="F304" s="406"/>
      <c r="G304" s="407"/>
      <c r="H304" s="408"/>
      <c r="J304" s="409"/>
      <c r="K304" s="409"/>
      <c r="L304" s="410"/>
    </row>
    <row r="305" spans="2:12" ht="50.1" customHeight="1" x14ac:dyDescent="0.25">
      <c r="B305" s="403"/>
      <c r="C305" s="404"/>
      <c r="D305" s="405"/>
      <c r="E305" s="404"/>
      <c r="F305" s="406"/>
      <c r="G305" s="407"/>
      <c r="H305" s="408"/>
      <c r="J305" s="409"/>
      <c r="K305" s="409"/>
      <c r="L305" s="410"/>
    </row>
    <row r="306" spans="2:12" ht="50.1" customHeight="1" x14ac:dyDescent="0.25">
      <c r="B306" s="403"/>
      <c r="C306" s="404"/>
      <c r="D306" s="405"/>
      <c r="E306" s="404"/>
      <c r="F306" s="406"/>
      <c r="G306" s="407"/>
      <c r="H306" s="408"/>
      <c r="J306" s="409"/>
      <c r="K306" s="409"/>
      <c r="L306" s="410"/>
    </row>
    <row r="307" spans="2:12" ht="50.1" customHeight="1" x14ac:dyDescent="0.25">
      <c r="B307" s="403"/>
      <c r="C307" s="404"/>
      <c r="D307" s="405"/>
      <c r="E307" s="404"/>
      <c r="F307" s="406"/>
      <c r="G307" s="407"/>
      <c r="H307" s="408"/>
      <c r="J307" s="409"/>
      <c r="K307" s="409"/>
      <c r="L307" s="410"/>
    </row>
    <row r="308" spans="2:12" ht="50.1" customHeight="1" x14ac:dyDescent="0.25">
      <c r="B308" s="403"/>
      <c r="C308" s="404"/>
      <c r="D308" s="405"/>
      <c r="E308" s="404"/>
      <c r="F308" s="406"/>
      <c r="G308" s="407"/>
      <c r="H308" s="408"/>
      <c r="J308" s="409"/>
      <c r="K308" s="409"/>
      <c r="L308" s="410"/>
    </row>
    <row r="309" spans="2:12" ht="50.1" customHeight="1" x14ac:dyDescent="0.25">
      <c r="B309" s="403"/>
      <c r="C309" s="404"/>
      <c r="D309" s="405"/>
      <c r="E309" s="404"/>
      <c r="F309" s="406"/>
      <c r="G309" s="407"/>
      <c r="H309" s="408"/>
      <c r="J309" s="409"/>
      <c r="K309" s="409"/>
      <c r="L309" s="410"/>
    </row>
    <row r="310" spans="2:12" ht="50.1" customHeight="1" x14ac:dyDescent="0.25">
      <c r="B310" s="403"/>
      <c r="C310" s="404"/>
      <c r="D310" s="405"/>
      <c r="E310" s="404"/>
      <c r="F310" s="406"/>
      <c r="G310" s="407"/>
      <c r="H310" s="408"/>
      <c r="J310" s="409"/>
      <c r="K310" s="409"/>
      <c r="L310" s="410"/>
    </row>
    <row r="311" spans="2:12" ht="50.1" customHeight="1" x14ac:dyDescent="0.25">
      <c r="B311" s="403"/>
      <c r="C311" s="404"/>
      <c r="D311" s="405"/>
      <c r="E311" s="404"/>
      <c r="F311" s="406"/>
      <c r="G311" s="407"/>
      <c r="H311" s="408"/>
      <c r="J311" s="409"/>
      <c r="K311" s="409"/>
      <c r="L311" s="410"/>
    </row>
    <row r="312" spans="2:12" ht="50.1" customHeight="1" x14ac:dyDescent="0.25">
      <c r="B312" s="403"/>
      <c r="C312" s="404"/>
      <c r="D312" s="405"/>
      <c r="E312" s="404"/>
      <c r="F312" s="406"/>
      <c r="G312" s="407"/>
      <c r="H312" s="408"/>
      <c r="J312" s="409"/>
      <c r="K312" s="409"/>
      <c r="L312" s="410"/>
    </row>
    <row r="313" spans="2:12" ht="50.1" customHeight="1" x14ac:dyDescent="0.25">
      <c r="B313" s="403"/>
      <c r="C313" s="404"/>
      <c r="D313" s="405"/>
      <c r="E313" s="404"/>
      <c r="F313" s="406"/>
      <c r="G313" s="407"/>
      <c r="H313" s="408"/>
      <c r="J313" s="409"/>
      <c r="K313" s="409"/>
      <c r="L313" s="410"/>
    </row>
    <row r="314" spans="2:12" ht="50.1" customHeight="1" x14ac:dyDescent="0.25">
      <c r="B314" s="403"/>
      <c r="C314" s="404"/>
      <c r="D314" s="405"/>
      <c r="E314" s="404"/>
      <c r="F314" s="406"/>
      <c r="G314" s="407"/>
      <c r="H314" s="408"/>
      <c r="J314" s="409"/>
      <c r="K314" s="409"/>
      <c r="L314" s="410"/>
    </row>
    <row r="315" spans="2:12" ht="50.1" customHeight="1" x14ac:dyDescent="0.25">
      <c r="B315" s="403"/>
      <c r="C315" s="404"/>
      <c r="D315" s="405"/>
      <c r="E315" s="404"/>
      <c r="F315" s="406"/>
      <c r="G315" s="407"/>
      <c r="H315" s="408"/>
      <c r="J315" s="409"/>
      <c r="K315" s="409"/>
      <c r="L315" s="410"/>
    </row>
    <row r="316" spans="2:12" ht="50.1" customHeight="1" x14ac:dyDescent="0.25">
      <c r="B316" s="403"/>
      <c r="C316" s="404"/>
      <c r="D316" s="405"/>
      <c r="E316" s="404"/>
      <c r="F316" s="406"/>
      <c r="G316" s="407"/>
      <c r="H316" s="408"/>
      <c r="J316" s="409"/>
      <c r="K316" s="409"/>
      <c r="L316" s="410"/>
    </row>
    <row r="317" spans="2:12" ht="50.1" customHeight="1" x14ac:dyDescent="0.25">
      <c r="B317" s="403"/>
      <c r="C317" s="404"/>
      <c r="D317" s="405"/>
      <c r="E317" s="404"/>
      <c r="F317" s="406"/>
      <c r="G317" s="407"/>
      <c r="H317" s="408"/>
      <c r="J317" s="409"/>
      <c r="K317" s="409"/>
      <c r="L317" s="410"/>
    </row>
    <row r="318" spans="2:12" ht="50.1" customHeight="1" x14ac:dyDescent="0.25">
      <c r="B318" s="403"/>
      <c r="C318" s="404"/>
      <c r="D318" s="405"/>
      <c r="E318" s="404"/>
      <c r="F318" s="406"/>
      <c r="G318" s="407"/>
      <c r="H318" s="408"/>
      <c r="J318" s="409"/>
      <c r="K318" s="409"/>
      <c r="L318" s="410"/>
    </row>
    <row r="319" spans="2:12" ht="50.1" customHeight="1" x14ac:dyDescent="0.25">
      <c r="B319" s="403"/>
      <c r="C319" s="404"/>
      <c r="D319" s="405"/>
      <c r="E319" s="404"/>
      <c r="F319" s="406"/>
      <c r="G319" s="407"/>
      <c r="H319" s="408"/>
      <c r="J319" s="409"/>
      <c r="K319" s="409"/>
      <c r="L319" s="410"/>
    </row>
    <row r="320" spans="2:12" ht="50.1" customHeight="1" x14ac:dyDescent="0.25">
      <c r="B320" s="403"/>
      <c r="C320" s="404"/>
      <c r="D320" s="405"/>
      <c r="E320" s="404"/>
      <c r="F320" s="406"/>
      <c r="G320" s="407"/>
      <c r="H320" s="408"/>
      <c r="J320" s="409"/>
      <c r="K320" s="409"/>
      <c r="L320" s="410"/>
    </row>
    <row r="321" spans="2:12" ht="50.1" customHeight="1" x14ac:dyDescent="0.25">
      <c r="B321" s="403"/>
      <c r="C321" s="404"/>
      <c r="D321" s="405"/>
      <c r="E321" s="404"/>
      <c r="F321" s="406"/>
      <c r="G321" s="407"/>
      <c r="H321" s="408"/>
      <c r="J321" s="409"/>
      <c r="K321" s="409"/>
      <c r="L321" s="410"/>
    </row>
    <row r="322" spans="2:12" ht="50.1" customHeight="1" x14ac:dyDescent="0.25">
      <c r="B322" s="403"/>
      <c r="C322" s="404"/>
      <c r="D322" s="405"/>
      <c r="E322" s="404"/>
      <c r="F322" s="406"/>
      <c r="G322" s="407"/>
      <c r="H322" s="408"/>
      <c r="J322" s="409"/>
      <c r="K322" s="409"/>
      <c r="L322" s="410"/>
    </row>
    <row r="323" spans="2:12" ht="50.1" customHeight="1" x14ac:dyDescent="0.25">
      <c r="B323" s="403"/>
      <c r="C323" s="404"/>
      <c r="D323" s="405"/>
      <c r="E323" s="404"/>
      <c r="F323" s="406"/>
      <c r="G323" s="407"/>
      <c r="H323" s="408"/>
      <c r="J323" s="409"/>
      <c r="K323" s="409"/>
      <c r="L323" s="410"/>
    </row>
    <row r="324" spans="2:12" ht="50.1" customHeight="1" x14ac:dyDescent="0.25">
      <c r="B324" s="403"/>
      <c r="C324" s="404"/>
      <c r="D324" s="405"/>
      <c r="E324" s="404"/>
      <c r="F324" s="406"/>
      <c r="G324" s="407"/>
      <c r="H324" s="408"/>
      <c r="J324" s="409"/>
      <c r="K324" s="409"/>
      <c r="L324" s="410"/>
    </row>
    <row r="325" spans="2:12" ht="50.1" customHeight="1" x14ac:dyDescent="0.25">
      <c r="B325" s="403"/>
      <c r="C325" s="404"/>
      <c r="D325" s="405"/>
      <c r="E325" s="404"/>
      <c r="F325" s="406"/>
      <c r="G325" s="407"/>
      <c r="H325" s="408"/>
      <c r="J325" s="409"/>
      <c r="K325" s="409"/>
      <c r="L325" s="410"/>
    </row>
    <row r="326" spans="2:12" ht="50.1" customHeight="1" x14ac:dyDescent="0.25">
      <c r="B326" s="403"/>
      <c r="C326" s="404"/>
      <c r="D326" s="405"/>
      <c r="E326" s="404"/>
      <c r="F326" s="406"/>
      <c r="G326" s="407"/>
      <c r="H326" s="408"/>
      <c r="J326" s="409"/>
      <c r="K326" s="409"/>
      <c r="L326" s="410"/>
    </row>
    <row r="327" spans="2:12" ht="50.1" customHeight="1" x14ac:dyDescent="0.25">
      <c r="B327" s="403"/>
      <c r="C327" s="404"/>
      <c r="D327" s="405"/>
      <c r="E327" s="404"/>
      <c r="F327" s="406"/>
      <c r="G327" s="407"/>
      <c r="H327" s="408"/>
      <c r="J327" s="409"/>
      <c r="K327" s="409"/>
      <c r="L327" s="410"/>
    </row>
    <row r="328" spans="2:12" ht="50.1" customHeight="1" x14ac:dyDescent="0.25">
      <c r="B328" s="403"/>
      <c r="C328" s="404"/>
      <c r="D328" s="405"/>
      <c r="E328" s="404"/>
      <c r="F328" s="406"/>
      <c r="G328" s="407"/>
      <c r="H328" s="408"/>
      <c r="J328" s="409"/>
      <c r="K328" s="409"/>
      <c r="L328" s="410"/>
    </row>
    <row r="329" spans="2:12" ht="50.1" customHeight="1" x14ac:dyDescent="0.25">
      <c r="B329" s="403"/>
      <c r="C329" s="404"/>
      <c r="D329" s="405"/>
      <c r="E329" s="404"/>
      <c r="F329" s="406"/>
      <c r="G329" s="407"/>
      <c r="H329" s="408"/>
      <c r="J329" s="409"/>
      <c r="K329" s="409"/>
      <c r="L329" s="410"/>
    </row>
    <row r="330" spans="2:12" ht="50.1" customHeight="1" x14ac:dyDescent="0.25">
      <c r="B330" s="403"/>
      <c r="C330" s="404"/>
      <c r="D330" s="405"/>
      <c r="E330" s="404"/>
      <c r="F330" s="406"/>
      <c r="G330" s="407"/>
      <c r="H330" s="408"/>
      <c r="J330" s="409"/>
      <c r="K330" s="409"/>
      <c r="L330" s="410"/>
    </row>
    <row r="331" spans="2:12" ht="50.1" customHeight="1" x14ac:dyDescent="0.25">
      <c r="B331" s="403"/>
      <c r="C331" s="404"/>
      <c r="D331" s="405"/>
      <c r="E331" s="404"/>
      <c r="F331" s="406"/>
      <c r="G331" s="407"/>
      <c r="H331" s="408"/>
      <c r="J331" s="409"/>
      <c r="K331" s="409"/>
      <c r="L331" s="410"/>
    </row>
    <row r="332" spans="2:12" ht="50.1" customHeight="1" x14ac:dyDescent="0.25">
      <c r="B332" s="403"/>
      <c r="C332" s="404"/>
      <c r="D332" s="405"/>
      <c r="E332" s="404"/>
      <c r="F332" s="406"/>
      <c r="G332" s="407"/>
      <c r="H332" s="408"/>
      <c r="J332" s="409"/>
      <c r="K332" s="409"/>
      <c r="L332" s="410"/>
    </row>
    <row r="333" spans="2:12" ht="50.1" customHeight="1" x14ac:dyDescent="0.25">
      <c r="B333" s="403"/>
      <c r="C333" s="404"/>
      <c r="D333" s="405"/>
      <c r="E333" s="404"/>
      <c r="F333" s="406"/>
      <c r="G333" s="407"/>
      <c r="H333" s="408"/>
      <c r="J333" s="409"/>
      <c r="K333" s="409"/>
      <c r="L333" s="410"/>
    </row>
    <row r="334" spans="2:12" ht="50.1" customHeight="1" x14ac:dyDescent="0.25">
      <c r="B334" s="403"/>
      <c r="C334" s="404"/>
      <c r="D334" s="405"/>
      <c r="E334" s="404"/>
      <c r="F334" s="406"/>
      <c r="G334" s="407"/>
      <c r="H334" s="408"/>
      <c r="J334" s="409"/>
      <c r="K334" s="409"/>
      <c r="L334" s="410"/>
    </row>
    <row r="335" spans="2:12" ht="50.1" customHeight="1" x14ac:dyDescent="0.25">
      <c r="B335" s="403"/>
      <c r="C335" s="404"/>
      <c r="D335" s="405"/>
      <c r="E335" s="404"/>
      <c r="F335" s="406"/>
      <c r="G335" s="407"/>
      <c r="H335" s="408"/>
      <c r="J335" s="409"/>
      <c r="K335" s="409"/>
      <c r="L335" s="410"/>
    </row>
    <row r="336" spans="2:12" ht="50.1" customHeight="1" x14ac:dyDescent="0.25">
      <c r="B336" s="403"/>
      <c r="C336" s="404"/>
      <c r="D336" s="405"/>
      <c r="E336" s="404"/>
      <c r="F336" s="406"/>
      <c r="G336" s="407"/>
      <c r="H336" s="408"/>
      <c r="J336" s="409"/>
      <c r="K336" s="409"/>
      <c r="L336" s="410"/>
    </row>
    <row r="337" spans="2:12" ht="50.1" customHeight="1" x14ac:dyDescent="0.25">
      <c r="B337" s="403"/>
      <c r="C337" s="404"/>
      <c r="D337" s="405"/>
      <c r="E337" s="404"/>
      <c r="F337" s="406"/>
      <c r="G337" s="407"/>
      <c r="H337" s="408"/>
      <c r="J337" s="409"/>
      <c r="K337" s="409"/>
      <c r="L337" s="410"/>
    </row>
    <row r="338" spans="2:12" ht="50.1" customHeight="1" x14ac:dyDescent="0.25">
      <c r="B338" s="403"/>
      <c r="C338" s="404"/>
      <c r="D338" s="405"/>
      <c r="E338" s="404"/>
      <c r="F338" s="406"/>
      <c r="G338" s="407"/>
      <c r="H338" s="408"/>
      <c r="J338" s="409"/>
      <c r="K338" s="409"/>
      <c r="L338" s="410"/>
    </row>
    <row r="339" spans="2:12" ht="50.1" customHeight="1" x14ac:dyDescent="0.25">
      <c r="B339" s="403"/>
      <c r="C339" s="404"/>
      <c r="D339" s="405"/>
      <c r="E339" s="404"/>
      <c r="F339" s="406"/>
      <c r="G339" s="407"/>
      <c r="H339" s="408"/>
      <c r="J339" s="409"/>
      <c r="K339" s="409"/>
      <c r="L339" s="410"/>
    </row>
    <row r="340" spans="2:12" ht="50.1" customHeight="1" x14ac:dyDescent="0.25">
      <c r="B340" s="403"/>
      <c r="C340" s="404"/>
      <c r="D340" s="405"/>
      <c r="E340" s="404"/>
      <c r="F340" s="406"/>
      <c r="G340" s="407"/>
      <c r="H340" s="408"/>
      <c r="J340" s="409"/>
      <c r="K340" s="409"/>
      <c r="L340" s="410"/>
    </row>
    <row r="341" spans="2:12" ht="50.1" customHeight="1" x14ac:dyDescent="0.25">
      <c r="B341" s="403"/>
      <c r="C341" s="404"/>
      <c r="D341" s="405"/>
      <c r="E341" s="404"/>
      <c r="F341" s="406"/>
      <c r="G341" s="407"/>
      <c r="H341" s="408"/>
      <c r="J341" s="409"/>
      <c r="K341" s="409"/>
      <c r="L341" s="410"/>
    </row>
    <row r="342" spans="2:12" ht="50.1" customHeight="1" x14ac:dyDescent="0.25">
      <c r="B342" s="403"/>
      <c r="C342" s="404"/>
      <c r="D342" s="405"/>
      <c r="E342" s="404"/>
      <c r="F342" s="406"/>
      <c r="G342" s="407"/>
      <c r="H342" s="408"/>
      <c r="J342" s="409"/>
      <c r="K342" s="409"/>
      <c r="L342" s="410"/>
    </row>
    <row r="343" spans="2:12" ht="50.1" customHeight="1" x14ac:dyDescent="0.25">
      <c r="B343" s="403"/>
      <c r="C343" s="404"/>
      <c r="D343" s="405"/>
      <c r="E343" s="404"/>
      <c r="F343" s="406"/>
      <c r="G343" s="407"/>
      <c r="H343" s="408"/>
      <c r="J343" s="409"/>
      <c r="K343" s="409"/>
      <c r="L343" s="410"/>
    </row>
    <row r="344" spans="2:12" ht="50.1" customHeight="1" x14ac:dyDescent="0.25">
      <c r="B344" s="403"/>
      <c r="C344" s="404"/>
      <c r="D344" s="405"/>
      <c r="E344" s="404"/>
      <c r="F344" s="406"/>
      <c r="G344" s="407"/>
      <c r="H344" s="408"/>
      <c r="J344" s="409"/>
      <c r="K344" s="409"/>
      <c r="L344" s="410"/>
    </row>
    <row r="345" spans="2:12" ht="50.1" customHeight="1" x14ac:dyDescent="0.25">
      <c r="B345" s="403"/>
      <c r="C345" s="404"/>
      <c r="D345" s="405"/>
      <c r="E345" s="404"/>
      <c r="F345" s="406"/>
      <c r="G345" s="407"/>
      <c r="H345" s="408"/>
      <c r="J345" s="409"/>
      <c r="K345" s="409"/>
      <c r="L345" s="410"/>
    </row>
    <row r="346" spans="2:12" ht="50.1" customHeight="1" x14ac:dyDescent="0.25">
      <c r="B346" s="403"/>
      <c r="C346" s="404"/>
      <c r="D346" s="405"/>
      <c r="E346" s="404"/>
      <c r="F346" s="406"/>
      <c r="G346" s="407"/>
      <c r="H346" s="408"/>
      <c r="J346" s="409"/>
      <c r="K346" s="409"/>
      <c r="L346" s="410"/>
    </row>
    <row r="347" spans="2:12" ht="50.1" customHeight="1" x14ac:dyDescent="0.25">
      <c r="B347" s="403"/>
      <c r="C347" s="404"/>
      <c r="D347" s="405"/>
      <c r="E347" s="404"/>
      <c r="F347" s="406"/>
      <c r="G347" s="407"/>
      <c r="H347" s="408"/>
      <c r="J347" s="409"/>
      <c r="K347" s="409"/>
      <c r="L347" s="410"/>
    </row>
    <row r="348" spans="2:12" ht="50.1" customHeight="1" x14ac:dyDescent="0.25">
      <c r="B348" s="403"/>
      <c r="C348" s="404"/>
      <c r="D348" s="405"/>
      <c r="E348" s="404"/>
      <c r="F348" s="406"/>
      <c r="G348" s="407"/>
      <c r="H348" s="408"/>
      <c r="J348" s="409"/>
      <c r="K348" s="409"/>
      <c r="L348" s="410"/>
    </row>
    <row r="349" spans="2:12" ht="50.1" customHeight="1" x14ac:dyDescent="0.25">
      <c r="B349" s="403"/>
      <c r="C349" s="404"/>
      <c r="D349" s="405"/>
      <c r="E349" s="404"/>
      <c r="F349" s="406"/>
      <c r="G349" s="407"/>
      <c r="H349" s="408"/>
      <c r="J349" s="409"/>
      <c r="K349" s="409"/>
      <c r="L349" s="410"/>
    </row>
    <row r="350" spans="2:12" ht="50.1" customHeight="1" x14ac:dyDescent="0.25">
      <c r="B350" s="403"/>
      <c r="C350" s="404"/>
      <c r="D350" s="405"/>
      <c r="E350" s="404"/>
      <c r="F350" s="406"/>
      <c r="G350" s="407"/>
      <c r="H350" s="408"/>
      <c r="J350" s="409"/>
      <c r="K350" s="409"/>
      <c r="L350" s="410"/>
    </row>
    <row r="351" spans="2:12" ht="50.1" customHeight="1" x14ac:dyDescent="0.25">
      <c r="B351" s="403"/>
      <c r="C351" s="404"/>
      <c r="D351" s="405"/>
      <c r="E351" s="404"/>
      <c r="F351" s="406"/>
      <c r="G351" s="407"/>
      <c r="H351" s="408"/>
      <c r="J351" s="409"/>
      <c r="K351" s="409"/>
      <c r="L351" s="410"/>
    </row>
    <row r="352" spans="2:12" ht="50.1" customHeight="1" x14ac:dyDescent="0.25">
      <c r="B352" s="403"/>
      <c r="C352" s="404"/>
      <c r="D352" s="405"/>
      <c r="E352" s="404"/>
      <c r="F352" s="406"/>
      <c r="G352" s="407"/>
      <c r="H352" s="408"/>
      <c r="J352" s="409"/>
      <c r="K352" s="409"/>
      <c r="L352" s="410"/>
    </row>
    <row r="353" spans="2:12" ht="50.1" customHeight="1" x14ac:dyDescent="0.25">
      <c r="B353" s="403"/>
      <c r="C353" s="404"/>
      <c r="D353" s="405"/>
      <c r="E353" s="404"/>
      <c r="F353" s="406"/>
      <c r="G353" s="407"/>
      <c r="H353" s="408"/>
      <c r="J353" s="409"/>
      <c r="K353" s="409"/>
      <c r="L353" s="410"/>
    </row>
    <row r="354" spans="2:12" ht="50.1" customHeight="1" x14ac:dyDescent="0.25">
      <c r="B354" s="403"/>
      <c r="C354" s="404"/>
      <c r="D354" s="405"/>
      <c r="E354" s="404"/>
      <c r="F354" s="406"/>
      <c r="G354" s="407"/>
      <c r="H354" s="408"/>
      <c r="J354" s="409"/>
      <c r="K354" s="409"/>
      <c r="L354" s="410"/>
    </row>
    <row r="355" spans="2:12" ht="50.1" customHeight="1" x14ac:dyDescent="0.25">
      <c r="B355" s="403"/>
      <c r="C355" s="404"/>
      <c r="D355" s="405"/>
      <c r="E355" s="404"/>
      <c r="F355" s="406"/>
      <c r="G355" s="407"/>
      <c r="H355" s="408"/>
      <c r="J355" s="409"/>
      <c r="K355" s="409"/>
      <c r="L355" s="410"/>
    </row>
    <row r="356" spans="2:12" ht="50.1" customHeight="1" x14ac:dyDescent="0.25">
      <c r="B356" s="403"/>
      <c r="C356" s="404"/>
      <c r="D356" s="405"/>
      <c r="E356" s="404"/>
      <c r="F356" s="406"/>
      <c r="G356" s="407"/>
      <c r="H356" s="408"/>
      <c r="J356" s="409"/>
      <c r="K356" s="409"/>
      <c r="L356" s="410"/>
    </row>
    <row r="357" spans="2:12" ht="50.1" customHeight="1" x14ac:dyDescent="0.25">
      <c r="B357" s="403"/>
      <c r="C357" s="404"/>
      <c r="D357" s="405"/>
      <c r="E357" s="404"/>
      <c r="F357" s="406"/>
      <c r="G357" s="407"/>
      <c r="H357" s="408"/>
      <c r="J357" s="409"/>
      <c r="K357" s="409"/>
      <c r="L357" s="410"/>
    </row>
    <row r="358" spans="2:12" ht="50.1" customHeight="1" x14ac:dyDescent="0.25">
      <c r="B358" s="403"/>
      <c r="C358" s="404"/>
      <c r="D358" s="405"/>
      <c r="E358" s="404"/>
      <c r="F358" s="406"/>
      <c r="G358" s="407"/>
      <c r="H358" s="408"/>
      <c r="J358" s="409"/>
      <c r="K358" s="409"/>
      <c r="L358" s="410"/>
    </row>
    <row r="359" spans="2:12" ht="50.1" customHeight="1" x14ac:dyDescent="0.25">
      <c r="B359" s="403"/>
      <c r="C359" s="404"/>
      <c r="D359" s="405"/>
      <c r="E359" s="404"/>
      <c r="F359" s="406"/>
      <c r="G359" s="407"/>
      <c r="H359" s="408"/>
      <c r="J359" s="409"/>
      <c r="K359" s="409"/>
      <c r="L359" s="410"/>
    </row>
    <row r="360" spans="2:12" ht="50.1" customHeight="1" x14ac:dyDescent="0.25">
      <c r="B360" s="403"/>
      <c r="C360" s="404"/>
      <c r="D360" s="405"/>
      <c r="E360" s="404"/>
      <c r="F360" s="406"/>
      <c r="G360" s="407"/>
      <c r="H360" s="408"/>
      <c r="J360" s="409"/>
      <c r="K360" s="409"/>
      <c r="L360" s="410"/>
    </row>
    <row r="361" spans="2:12" ht="50.1" customHeight="1" x14ac:dyDescent="0.25">
      <c r="B361" s="403"/>
      <c r="C361" s="404"/>
      <c r="D361" s="405"/>
      <c r="E361" s="404"/>
      <c r="F361" s="406"/>
      <c r="G361" s="407"/>
      <c r="H361" s="408"/>
      <c r="J361" s="409"/>
      <c r="K361" s="409"/>
      <c r="L361" s="410"/>
    </row>
    <row r="362" spans="2:12" ht="50.1" customHeight="1" x14ac:dyDescent="0.25">
      <c r="B362" s="403"/>
      <c r="C362" s="404"/>
      <c r="D362" s="405"/>
      <c r="E362" s="404"/>
      <c r="F362" s="406"/>
      <c r="G362" s="407"/>
      <c r="H362" s="408"/>
      <c r="J362" s="409"/>
      <c r="K362" s="409"/>
      <c r="L362" s="410"/>
    </row>
    <row r="363" spans="2:12" ht="50.1" customHeight="1" x14ac:dyDescent="0.25">
      <c r="B363" s="403"/>
      <c r="C363" s="404"/>
      <c r="D363" s="405"/>
      <c r="E363" s="404"/>
      <c r="F363" s="406"/>
      <c r="G363" s="407"/>
      <c r="H363" s="408"/>
      <c r="J363" s="409"/>
      <c r="K363" s="409"/>
      <c r="L363" s="410"/>
    </row>
    <row r="364" spans="2:12" ht="50.1" customHeight="1" x14ac:dyDescent="0.25">
      <c r="B364" s="403"/>
      <c r="C364" s="404"/>
      <c r="D364" s="405"/>
      <c r="E364" s="404"/>
      <c r="F364" s="406"/>
      <c r="G364" s="407"/>
      <c r="H364" s="408"/>
      <c r="J364" s="409"/>
      <c r="K364" s="409"/>
      <c r="L364" s="410"/>
    </row>
    <row r="365" spans="2:12" ht="50.1" customHeight="1" x14ac:dyDescent="0.25">
      <c r="B365" s="403"/>
      <c r="C365" s="404"/>
      <c r="D365" s="405"/>
      <c r="E365" s="404"/>
      <c r="F365" s="406"/>
      <c r="G365" s="407"/>
      <c r="H365" s="408"/>
      <c r="J365" s="409"/>
      <c r="K365" s="409"/>
      <c r="L365" s="410"/>
    </row>
    <row r="366" spans="2:12" ht="50.1" customHeight="1" x14ac:dyDescent="0.25">
      <c r="B366" s="403"/>
      <c r="C366" s="404"/>
      <c r="D366" s="405"/>
      <c r="E366" s="404"/>
      <c r="F366" s="406"/>
      <c r="G366" s="407"/>
      <c r="H366" s="408"/>
      <c r="J366" s="409"/>
      <c r="K366" s="409"/>
      <c r="L366" s="410"/>
    </row>
    <row r="367" spans="2:12" ht="50.1" customHeight="1" x14ac:dyDescent="0.25">
      <c r="B367" s="403"/>
      <c r="C367" s="404"/>
      <c r="D367" s="405"/>
      <c r="E367" s="404"/>
      <c r="F367" s="406"/>
      <c r="G367" s="407"/>
      <c r="H367" s="408"/>
      <c r="J367" s="409"/>
      <c r="K367" s="409"/>
      <c r="L367" s="410"/>
    </row>
    <row r="368" spans="2:12" ht="50.1" customHeight="1" x14ac:dyDescent="0.25">
      <c r="B368" s="403"/>
      <c r="C368" s="404"/>
      <c r="D368" s="405"/>
      <c r="E368" s="404"/>
      <c r="F368" s="406"/>
      <c r="G368" s="407"/>
      <c r="H368" s="408"/>
      <c r="J368" s="409"/>
      <c r="K368" s="409"/>
      <c r="L368" s="410"/>
    </row>
    <row r="369" spans="2:12" ht="50.1" customHeight="1" x14ac:dyDescent="0.25">
      <c r="B369" s="403"/>
      <c r="C369" s="404"/>
      <c r="D369" s="405"/>
      <c r="E369" s="404"/>
      <c r="F369" s="406"/>
      <c r="G369" s="407"/>
      <c r="H369" s="408"/>
      <c r="J369" s="409"/>
      <c r="K369" s="409"/>
      <c r="L369" s="410"/>
    </row>
    <row r="370" spans="2:12" ht="50.1" customHeight="1" x14ac:dyDescent="0.25">
      <c r="B370" s="403"/>
      <c r="C370" s="404"/>
      <c r="D370" s="405"/>
      <c r="E370" s="404"/>
      <c r="F370" s="406"/>
      <c r="G370" s="407"/>
      <c r="H370" s="408"/>
      <c r="J370" s="409"/>
      <c r="K370" s="409"/>
      <c r="L370" s="410"/>
    </row>
    <row r="371" spans="2:12" ht="50.1" customHeight="1" x14ac:dyDescent="0.25">
      <c r="B371" s="403"/>
      <c r="C371" s="404"/>
      <c r="D371" s="405"/>
      <c r="E371" s="404"/>
      <c r="F371" s="406"/>
      <c r="G371" s="407"/>
      <c r="H371" s="408"/>
      <c r="J371" s="409"/>
      <c r="K371" s="409"/>
      <c r="L371" s="410"/>
    </row>
    <row r="372" spans="2:12" ht="50.1" customHeight="1" x14ac:dyDescent="0.25">
      <c r="B372" s="403"/>
      <c r="C372" s="404"/>
      <c r="D372" s="405"/>
      <c r="E372" s="404"/>
      <c r="F372" s="406"/>
      <c r="G372" s="407"/>
      <c r="H372" s="408"/>
      <c r="J372" s="409"/>
      <c r="K372" s="409"/>
      <c r="L372" s="410"/>
    </row>
    <row r="373" spans="2:12" ht="50.1" customHeight="1" x14ac:dyDescent="0.25">
      <c r="B373" s="403"/>
      <c r="C373" s="404"/>
      <c r="D373" s="405"/>
      <c r="E373" s="404"/>
      <c r="F373" s="406"/>
      <c r="G373" s="407"/>
      <c r="H373" s="408"/>
      <c r="J373" s="409"/>
      <c r="K373" s="409"/>
      <c r="L373" s="410"/>
    </row>
    <row r="374" spans="2:12" ht="50.1" customHeight="1" x14ac:dyDescent="0.25">
      <c r="B374" s="403"/>
      <c r="C374" s="404"/>
      <c r="D374" s="405"/>
      <c r="E374" s="404"/>
      <c r="F374" s="406"/>
      <c r="G374" s="407"/>
      <c r="H374" s="408"/>
      <c r="J374" s="409"/>
      <c r="K374" s="409"/>
      <c r="L374" s="410"/>
    </row>
    <row r="375" spans="2:12" ht="50.1" customHeight="1" x14ac:dyDescent="0.25">
      <c r="B375" s="403"/>
      <c r="C375" s="404"/>
      <c r="D375" s="405"/>
      <c r="E375" s="404"/>
      <c r="F375" s="406"/>
      <c r="G375" s="407"/>
      <c r="H375" s="408"/>
      <c r="J375" s="409"/>
      <c r="K375" s="409"/>
      <c r="L375" s="410"/>
    </row>
    <row r="376" spans="2:12" ht="50.1" customHeight="1" x14ac:dyDescent="0.25">
      <c r="B376" s="403"/>
      <c r="C376" s="404"/>
      <c r="D376" s="405"/>
      <c r="E376" s="404"/>
      <c r="F376" s="406"/>
      <c r="G376" s="407"/>
      <c r="H376" s="408"/>
      <c r="J376" s="409"/>
      <c r="K376" s="409"/>
      <c r="L376" s="410"/>
    </row>
    <row r="377" spans="2:12" ht="50.1" customHeight="1" x14ac:dyDescent="0.25">
      <c r="B377" s="403"/>
      <c r="C377" s="404"/>
      <c r="D377" s="405"/>
      <c r="E377" s="404"/>
      <c r="F377" s="406"/>
      <c r="G377" s="407"/>
      <c r="H377" s="408"/>
      <c r="J377" s="409"/>
      <c r="K377" s="409"/>
      <c r="L377" s="410"/>
    </row>
    <row r="378" spans="2:12" ht="50.1" customHeight="1" x14ac:dyDescent="0.25">
      <c r="B378" s="403"/>
      <c r="C378" s="404"/>
      <c r="D378" s="405"/>
      <c r="E378" s="404"/>
      <c r="F378" s="406"/>
      <c r="G378" s="407"/>
      <c r="H378" s="408"/>
      <c r="J378" s="409"/>
      <c r="K378" s="409"/>
      <c r="L378" s="410"/>
    </row>
    <row r="379" spans="2:12" ht="50.1" customHeight="1" x14ac:dyDescent="0.25">
      <c r="B379" s="403"/>
      <c r="C379" s="404"/>
      <c r="D379" s="405"/>
      <c r="E379" s="404"/>
      <c r="F379" s="406"/>
      <c r="G379" s="407"/>
      <c r="H379" s="408"/>
      <c r="J379" s="409"/>
      <c r="K379" s="409"/>
      <c r="L379" s="410"/>
    </row>
    <row r="380" spans="2:12" ht="50.1" customHeight="1" x14ac:dyDescent="0.25">
      <c r="B380" s="403"/>
      <c r="C380" s="404"/>
      <c r="D380" s="405"/>
      <c r="E380" s="404"/>
      <c r="F380" s="406"/>
      <c r="G380" s="407"/>
      <c r="H380" s="408"/>
      <c r="J380" s="409"/>
      <c r="K380" s="409"/>
      <c r="L380" s="410"/>
    </row>
    <row r="381" spans="2:12" ht="50.1" customHeight="1" x14ac:dyDescent="0.25">
      <c r="B381" s="403"/>
      <c r="C381" s="404"/>
      <c r="D381" s="405"/>
      <c r="E381" s="404"/>
      <c r="F381" s="406"/>
      <c r="G381" s="407"/>
      <c r="H381" s="408"/>
      <c r="J381" s="409"/>
      <c r="K381" s="409"/>
      <c r="L381" s="410"/>
    </row>
    <row r="382" spans="2:12" ht="50.1" customHeight="1" x14ac:dyDescent="0.25">
      <c r="B382" s="403"/>
      <c r="C382" s="404"/>
      <c r="D382" s="405"/>
      <c r="E382" s="404"/>
      <c r="F382" s="406"/>
      <c r="G382" s="407"/>
      <c r="H382" s="408"/>
      <c r="J382" s="409"/>
      <c r="K382" s="409"/>
      <c r="L382" s="410"/>
    </row>
    <row r="383" spans="2:12" ht="50.1" customHeight="1" x14ac:dyDescent="0.25">
      <c r="B383" s="403"/>
      <c r="C383" s="404"/>
      <c r="D383" s="405"/>
      <c r="E383" s="404"/>
      <c r="F383" s="406"/>
      <c r="G383" s="407"/>
      <c r="H383" s="408"/>
      <c r="J383" s="409"/>
      <c r="K383" s="409"/>
      <c r="L383" s="410"/>
    </row>
    <row r="384" spans="2:12" ht="50.1" customHeight="1" x14ac:dyDescent="0.25">
      <c r="B384" s="403"/>
      <c r="C384" s="404"/>
      <c r="D384" s="405"/>
      <c r="E384" s="404"/>
      <c r="F384" s="406"/>
      <c r="G384" s="407"/>
      <c r="H384" s="408"/>
      <c r="J384" s="409"/>
      <c r="K384" s="409"/>
      <c r="L384" s="410"/>
    </row>
    <row r="385" spans="2:12" ht="50.1" customHeight="1" x14ac:dyDescent="0.25">
      <c r="B385" s="403"/>
      <c r="C385" s="404"/>
      <c r="D385" s="405"/>
      <c r="E385" s="404"/>
      <c r="F385" s="406"/>
      <c r="G385" s="407"/>
      <c r="H385" s="408"/>
      <c r="J385" s="409"/>
      <c r="K385" s="409"/>
      <c r="L385" s="410"/>
    </row>
    <row r="386" spans="2:12" ht="50.1" customHeight="1" x14ac:dyDescent="0.25">
      <c r="B386" s="403"/>
      <c r="C386" s="404"/>
      <c r="D386" s="405"/>
      <c r="E386" s="404"/>
      <c r="F386" s="406"/>
      <c r="G386" s="407"/>
      <c r="H386" s="408"/>
      <c r="J386" s="409"/>
      <c r="K386" s="409"/>
      <c r="L386" s="410"/>
    </row>
    <row r="387" spans="2:12" ht="50.1" customHeight="1" x14ac:dyDescent="0.25">
      <c r="B387" s="403"/>
      <c r="C387" s="404"/>
      <c r="D387" s="405"/>
      <c r="E387" s="404"/>
      <c r="F387" s="406"/>
      <c r="G387" s="407"/>
      <c r="H387" s="408"/>
      <c r="J387" s="409"/>
      <c r="K387" s="409"/>
      <c r="L387" s="410"/>
    </row>
    <row r="388" spans="2:12" ht="50.1" customHeight="1" x14ac:dyDescent="0.25">
      <c r="B388" s="403"/>
      <c r="C388" s="404"/>
      <c r="D388" s="405"/>
      <c r="E388" s="404"/>
      <c r="F388" s="406"/>
      <c r="G388" s="407"/>
      <c r="H388" s="408"/>
      <c r="J388" s="409"/>
      <c r="K388" s="409"/>
      <c r="L388" s="410"/>
    </row>
    <row r="389" spans="2:12" ht="50.1" customHeight="1" x14ac:dyDescent="0.25">
      <c r="B389" s="403"/>
      <c r="C389" s="404"/>
      <c r="D389" s="405"/>
      <c r="E389" s="404"/>
      <c r="F389" s="406"/>
      <c r="G389" s="407"/>
      <c r="H389" s="408"/>
      <c r="J389" s="409"/>
      <c r="K389" s="409"/>
      <c r="L389" s="410"/>
    </row>
    <row r="390" spans="2:12" ht="50.1" customHeight="1" x14ac:dyDescent="0.25">
      <c r="B390" s="403"/>
      <c r="C390" s="404"/>
      <c r="D390" s="405"/>
      <c r="E390" s="404"/>
      <c r="F390" s="406"/>
      <c r="G390" s="407"/>
      <c r="H390" s="408"/>
      <c r="J390" s="409"/>
      <c r="K390" s="409"/>
      <c r="L390" s="410"/>
    </row>
    <row r="391" spans="2:12" ht="50.1" customHeight="1" x14ac:dyDescent="0.25">
      <c r="B391" s="403"/>
      <c r="C391" s="404"/>
      <c r="D391" s="405"/>
      <c r="E391" s="404"/>
      <c r="F391" s="406"/>
      <c r="G391" s="407"/>
      <c r="H391" s="408"/>
      <c r="J391" s="409"/>
      <c r="K391" s="409"/>
      <c r="L391" s="410"/>
    </row>
    <row r="392" spans="2:12" ht="50.1" customHeight="1" x14ac:dyDescent="0.25">
      <c r="B392" s="403"/>
      <c r="C392" s="404"/>
      <c r="D392" s="405"/>
      <c r="E392" s="404"/>
      <c r="F392" s="406"/>
      <c r="G392" s="407"/>
      <c r="H392" s="408"/>
      <c r="J392" s="409"/>
      <c r="K392" s="409"/>
      <c r="L392" s="410"/>
    </row>
    <row r="393" spans="2:12" ht="50.1" customHeight="1" x14ac:dyDescent="0.25">
      <c r="B393" s="403"/>
      <c r="C393" s="404"/>
      <c r="D393" s="405"/>
      <c r="E393" s="404"/>
      <c r="F393" s="406"/>
      <c r="G393" s="407"/>
      <c r="H393" s="408"/>
      <c r="J393" s="409"/>
      <c r="K393" s="409"/>
      <c r="L393" s="410"/>
    </row>
    <row r="394" spans="2:12" ht="50.1" customHeight="1" x14ac:dyDescent="0.25">
      <c r="B394" s="403"/>
      <c r="C394" s="404"/>
      <c r="D394" s="405"/>
      <c r="E394" s="404"/>
      <c r="F394" s="406"/>
      <c r="G394" s="407"/>
      <c r="H394" s="408"/>
      <c r="J394" s="409"/>
      <c r="K394" s="409"/>
      <c r="L394" s="410"/>
    </row>
    <row r="395" spans="2:12" ht="50.1" customHeight="1" x14ac:dyDescent="0.25">
      <c r="B395" s="403"/>
      <c r="C395" s="404"/>
      <c r="D395" s="405"/>
      <c r="E395" s="404"/>
      <c r="F395" s="406"/>
      <c r="G395" s="407"/>
      <c r="H395" s="408"/>
      <c r="J395" s="409"/>
      <c r="K395" s="409"/>
      <c r="L395" s="410"/>
    </row>
    <row r="396" spans="2:12" ht="50.1" customHeight="1" x14ac:dyDescent="0.25">
      <c r="B396" s="403"/>
      <c r="C396" s="404"/>
      <c r="D396" s="405"/>
      <c r="E396" s="404"/>
      <c r="F396" s="406"/>
      <c r="G396" s="407"/>
      <c r="H396" s="408"/>
      <c r="J396" s="409"/>
      <c r="K396" s="409"/>
      <c r="L396" s="410"/>
    </row>
    <row r="397" spans="2:12" ht="50.1" customHeight="1" x14ac:dyDescent="0.25">
      <c r="B397" s="403"/>
      <c r="C397" s="404"/>
      <c r="D397" s="405"/>
      <c r="E397" s="404"/>
      <c r="F397" s="406"/>
      <c r="G397" s="407"/>
      <c r="H397" s="408"/>
      <c r="J397" s="409"/>
      <c r="K397" s="409"/>
      <c r="L397" s="410"/>
    </row>
    <row r="398" spans="2:12" ht="50.1" customHeight="1" x14ac:dyDescent="0.25">
      <c r="B398" s="403"/>
      <c r="C398" s="404"/>
      <c r="D398" s="405"/>
      <c r="E398" s="404"/>
      <c r="F398" s="406"/>
      <c r="G398" s="407"/>
      <c r="H398" s="408"/>
      <c r="J398" s="409"/>
      <c r="K398" s="409"/>
      <c r="L398" s="410"/>
    </row>
    <row r="399" spans="2:12" ht="50.1" customHeight="1" x14ac:dyDescent="0.25">
      <c r="B399" s="403"/>
      <c r="C399" s="404"/>
      <c r="D399" s="405"/>
      <c r="E399" s="404"/>
      <c r="F399" s="406"/>
      <c r="G399" s="407"/>
      <c r="H399" s="408"/>
      <c r="J399" s="409"/>
      <c r="K399" s="409"/>
      <c r="L399" s="410"/>
    </row>
    <row r="400" spans="2:12" ht="50.1" customHeight="1" x14ac:dyDescent="0.25">
      <c r="B400" s="403"/>
      <c r="C400" s="404"/>
      <c r="D400" s="405"/>
      <c r="E400" s="404"/>
      <c r="F400" s="406"/>
      <c r="G400" s="407"/>
      <c r="H400" s="408"/>
      <c r="J400" s="409"/>
      <c r="K400" s="409"/>
      <c r="L400" s="410"/>
    </row>
    <row r="401" spans="2:12" ht="50.1" customHeight="1" x14ac:dyDescent="0.25">
      <c r="B401" s="403"/>
      <c r="C401" s="404"/>
      <c r="D401" s="405"/>
      <c r="E401" s="404"/>
      <c r="F401" s="406"/>
      <c r="G401" s="407"/>
      <c r="H401" s="408"/>
      <c r="J401" s="409"/>
      <c r="K401" s="409"/>
      <c r="L401" s="410"/>
    </row>
    <row r="402" spans="2:12" ht="50.1" customHeight="1" x14ac:dyDescent="0.25">
      <c r="B402" s="403"/>
      <c r="C402" s="404"/>
      <c r="D402" s="405"/>
      <c r="E402" s="404"/>
      <c r="F402" s="406"/>
      <c r="G402" s="407"/>
      <c r="H402" s="408"/>
      <c r="J402" s="409"/>
      <c r="K402" s="409"/>
      <c r="L402" s="410"/>
    </row>
    <row r="403" spans="2:12" ht="50.1" customHeight="1" x14ac:dyDescent="0.25">
      <c r="B403" s="403"/>
      <c r="C403" s="404"/>
      <c r="D403" s="405"/>
      <c r="E403" s="404"/>
      <c r="F403" s="406"/>
      <c r="G403" s="407"/>
      <c r="H403" s="408"/>
      <c r="J403" s="409"/>
      <c r="K403" s="409"/>
      <c r="L403" s="410"/>
    </row>
    <row r="404" spans="2:12" ht="50.1" customHeight="1" x14ac:dyDescent="0.25">
      <c r="B404" s="403"/>
      <c r="C404" s="404"/>
      <c r="D404" s="405"/>
      <c r="E404" s="404"/>
      <c r="F404" s="406"/>
      <c r="G404" s="407"/>
      <c r="H404" s="408"/>
      <c r="J404" s="409"/>
      <c r="K404" s="409"/>
      <c r="L404" s="410"/>
    </row>
    <row r="405" spans="2:12" ht="50.1" customHeight="1" x14ac:dyDescent="0.25">
      <c r="B405" s="403"/>
      <c r="C405" s="404"/>
      <c r="D405" s="405"/>
      <c r="E405" s="404"/>
      <c r="F405" s="406"/>
      <c r="G405" s="407"/>
      <c r="H405" s="408"/>
      <c r="J405" s="409"/>
      <c r="K405" s="409"/>
      <c r="L405" s="410"/>
    </row>
    <row r="406" spans="2:12" ht="50.1" customHeight="1" x14ac:dyDescent="0.25">
      <c r="B406" s="403"/>
      <c r="C406" s="404"/>
      <c r="D406" s="405"/>
      <c r="E406" s="404"/>
      <c r="F406" s="406"/>
      <c r="G406" s="407"/>
      <c r="H406" s="408"/>
      <c r="J406" s="409"/>
      <c r="K406" s="409"/>
      <c r="L406" s="410"/>
    </row>
    <row r="407" spans="2:12" ht="50.1" customHeight="1" x14ac:dyDescent="0.25">
      <c r="B407" s="403"/>
      <c r="C407" s="404"/>
      <c r="D407" s="405"/>
      <c r="E407" s="404"/>
      <c r="F407" s="406"/>
      <c r="G407" s="407"/>
      <c r="H407" s="408"/>
      <c r="J407" s="409"/>
      <c r="K407" s="409"/>
      <c r="L407" s="410"/>
    </row>
    <row r="408" spans="2:12" ht="50.1" customHeight="1" x14ac:dyDescent="0.25">
      <c r="B408" s="403"/>
      <c r="C408" s="404"/>
      <c r="D408" s="405"/>
      <c r="E408" s="404"/>
      <c r="F408" s="406"/>
      <c r="G408" s="407"/>
      <c r="H408" s="408"/>
      <c r="J408" s="409"/>
      <c r="K408" s="409"/>
      <c r="L408" s="410"/>
    </row>
    <row r="409" spans="2:12" ht="50.1" customHeight="1" x14ac:dyDescent="0.25">
      <c r="B409" s="403"/>
      <c r="C409" s="404"/>
      <c r="D409" s="405"/>
      <c r="E409" s="404"/>
      <c r="F409" s="406"/>
      <c r="G409" s="407"/>
      <c r="H409" s="408"/>
      <c r="J409" s="409"/>
      <c r="K409" s="409"/>
      <c r="L409" s="410"/>
    </row>
    <row r="410" spans="2:12" ht="50.1" customHeight="1" x14ac:dyDescent="0.25">
      <c r="B410" s="403"/>
      <c r="C410" s="404"/>
      <c r="D410" s="405"/>
      <c r="E410" s="404"/>
      <c r="F410" s="406"/>
      <c r="G410" s="407"/>
      <c r="H410" s="408"/>
      <c r="J410" s="409"/>
      <c r="K410" s="409"/>
      <c r="L410" s="410"/>
    </row>
    <row r="411" spans="2:12" ht="50.1" customHeight="1" x14ac:dyDescent="0.25">
      <c r="B411" s="403"/>
      <c r="C411" s="404"/>
      <c r="D411" s="405"/>
      <c r="E411" s="404"/>
      <c r="F411" s="406"/>
      <c r="G411" s="407"/>
      <c r="H411" s="408"/>
      <c r="J411" s="409"/>
      <c r="K411" s="409"/>
      <c r="L411" s="410"/>
    </row>
    <row r="412" spans="2:12" ht="50.1" customHeight="1" x14ac:dyDescent="0.25">
      <c r="B412" s="403"/>
      <c r="C412" s="404"/>
      <c r="D412" s="405"/>
      <c r="E412" s="404"/>
      <c r="F412" s="406"/>
      <c r="G412" s="407"/>
      <c r="H412" s="408"/>
      <c r="J412" s="409"/>
      <c r="K412" s="409"/>
      <c r="L412" s="410"/>
    </row>
    <row r="413" spans="2:12" ht="50.1" customHeight="1" x14ac:dyDescent="0.25">
      <c r="B413" s="403"/>
      <c r="C413" s="404"/>
      <c r="D413" s="405"/>
      <c r="E413" s="404"/>
      <c r="F413" s="406"/>
      <c r="G413" s="407"/>
      <c r="H413" s="408"/>
      <c r="J413" s="409"/>
      <c r="K413" s="409"/>
      <c r="L413" s="410"/>
    </row>
    <row r="414" spans="2:12" ht="50.1" customHeight="1" x14ac:dyDescent="0.25">
      <c r="B414" s="403"/>
      <c r="C414" s="404"/>
      <c r="D414" s="405"/>
      <c r="E414" s="404"/>
      <c r="F414" s="406"/>
      <c r="G414" s="407"/>
      <c r="H414" s="408"/>
      <c r="J414" s="409"/>
      <c r="K414" s="409"/>
      <c r="L414" s="410"/>
    </row>
    <row r="415" spans="2:12" ht="50.1" customHeight="1" x14ac:dyDescent="0.25">
      <c r="B415" s="403"/>
      <c r="C415" s="404"/>
      <c r="D415" s="405"/>
      <c r="E415" s="404"/>
      <c r="F415" s="406"/>
      <c r="G415" s="407"/>
      <c r="H415" s="408"/>
      <c r="J415" s="409"/>
      <c r="K415" s="409"/>
      <c r="L415" s="410"/>
    </row>
    <row r="416" spans="2:12" ht="50.1" customHeight="1" x14ac:dyDescent="0.25">
      <c r="B416" s="403"/>
      <c r="C416" s="404"/>
      <c r="D416" s="405"/>
      <c r="E416" s="404"/>
      <c r="F416" s="406"/>
      <c r="G416" s="407"/>
      <c r="H416" s="408"/>
      <c r="J416" s="409"/>
      <c r="K416" s="409"/>
      <c r="L416" s="410"/>
    </row>
    <row r="417" spans="2:12" ht="50.1" customHeight="1" x14ac:dyDescent="0.25">
      <c r="B417" s="403"/>
      <c r="C417" s="404"/>
      <c r="D417" s="405"/>
      <c r="E417" s="404"/>
      <c r="F417" s="406"/>
      <c r="G417" s="407"/>
      <c r="H417" s="408"/>
      <c r="J417" s="409"/>
      <c r="K417" s="409"/>
      <c r="L417" s="410"/>
    </row>
    <row r="418" spans="2:12" ht="50.1" customHeight="1" x14ac:dyDescent="0.25">
      <c r="B418" s="403"/>
      <c r="C418" s="404"/>
      <c r="D418" s="405"/>
      <c r="E418" s="404"/>
      <c r="F418" s="406"/>
      <c r="G418" s="407"/>
      <c r="H418" s="408"/>
      <c r="J418" s="409"/>
      <c r="K418" s="409"/>
      <c r="L418" s="410"/>
    </row>
    <row r="419" spans="2:12" ht="50.1" customHeight="1" x14ac:dyDescent="0.25">
      <c r="B419" s="403"/>
      <c r="C419" s="404"/>
      <c r="D419" s="405"/>
      <c r="E419" s="404"/>
      <c r="F419" s="406"/>
      <c r="G419" s="407"/>
      <c r="H419" s="408"/>
      <c r="J419" s="409"/>
      <c r="K419" s="409"/>
      <c r="L419" s="410"/>
    </row>
    <row r="420" spans="2:12" ht="50.1" customHeight="1" x14ac:dyDescent="0.25">
      <c r="B420" s="403"/>
      <c r="C420" s="404"/>
      <c r="D420" s="405"/>
      <c r="E420" s="404"/>
      <c r="F420" s="406"/>
      <c r="G420" s="407"/>
      <c r="H420" s="408"/>
      <c r="J420" s="409"/>
      <c r="K420" s="409"/>
      <c r="L420" s="410"/>
    </row>
    <row r="421" spans="2:12" ht="50.1" customHeight="1" x14ac:dyDescent="0.25">
      <c r="B421" s="403"/>
      <c r="C421" s="404"/>
      <c r="D421" s="405"/>
      <c r="E421" s="404"/>
      <c r="F421" s="406"/>
      <c r="G421" s="407"/>
      <c r="H421" s="408"/>
      <c r="J421" s="409"/>
      <c r="K421" s="409"/>
      <c r="L421" s="410"/>
    </row>
    <row r="422" spans="2:12" ht="50.1" customHeight="1" x14ac:dyDescent="0.25">
      <c r="B422" s="403"/>
      <c r="C422" s="404"/>
      <c r="D422" s="405"/>
      <c r="E422" s="404"/>
      <c r="F422" s="406"/>
      <c r="G422" s="407"/>
      <c r="H422" s="408"/>
      <c r="J422" s="409"/>
      <c r="K422" s="409"/>
      <c r="L422" s="410"/>
    </row>
    <row r="423" spans="2:12" ht="50.1" customHeight="1" x14ac:dyDescent="0.25">
      <c r="B423" s="403"/>
      <c r="C423" s="404"/>
      <c r="D423" s="405"/>
      <c r="E423" s="404"/>
      <c r="F423" s="406"/>
      <c r="G423" s="407"/>
      <c r="H423" s="408"/>
      <c r="J423" s="409"/>
      <c r="K423" s="409"/>
      <c r="L423" s="410"/>
    </row>
    <row r="424" spans="2:12" ht="50.1" customHeight="1" x14ac:dyDescent="0.25">
      <c r="B424" s="403"/>
      <c r="C424" s="404"/>
      <c r="D424" s="405"/>
      <c r="E424" s="404"/>
      <c r="F424" s="406"/>
      <c r="G424" s="407"/>
      <c r="H424" s="408"/>
      <c r="J424" s="409"/>
      <c r="K424" s="409"/>
      <c r="L424" s="410"/>
    </row>
    <row r="425" spans="2:12" ht="50.1" customHeight="1" x14ac:dyDescent="0.25">
      <c r="B425" s="403"/>
      <c r="C425" s="404"/>
      <c r="D425" s="405"/>
      <c r="E425" s="404"/>
      <c r="F425" s="406"/>
      <c r="G425" s="407"/>
      <c r="H425" s="408"/>
      <c r="J425" s="409"/>
      <c r="K425" s="409"/>
      <c r="L425" s="410"/>
    </row>
    <row r="426" spans="2:12" ht="50.1" customHeight="1" x14ac:dyDescent="0.25">
      <c r="B426" s="403"/>
      <c r="C426" s="404"/>
      <c r="D426" s="405"/>
      <c r="E426" s="404"/>
      <c r="F426" s="406"/>
      <c r="G426" s="407"/>
      <c r="H426" s="408"/>
      <c r="J426" s="409"/>
      <c r="K426" s="409"/>
      <c r="L426" s="410"/>
    </row>
    <row r="427" spans="2:12" ht="50.1" customHeight="1" x14ac:dyDescent="0.25">
      <c r="B427" s="403"/>
      <c r="C427" s="404"/>
      <c r="D427" s="405"/>
      <c r="E427" s="404"/>
      <c r="F427" s="406"/>
      <c r="G427" s="407"/>
      <c r="H427" s="408"/>
      <c r="J427" s="409"/>
      <c r="K427" s="409"/>
      <c r="L427" s="410"/>
    </row>
    <row r="428" spans="2:12" ht="50.1" customHeight="1" x14ac:dyDescent="0.25">
      <c r="B428" s="403"/>
      <c r="C428" s="404"/>
      <c r="D428" s="405"/>
      <c r="E428" s="404"/>
      <c r="F428" s="406"/>
      <c r="G428" s="407"/>
      <c r="H428" s="408"/>
      <c r="J428" s="409"/>
      <c r="K428" s="409"/>
      <c r="L428" s="410"/>
    </row>
    <row r="429" spans="2:12" ht="50.1" customHeight="1" x14ac:dyDescent="0.25">
      <c r="B429" s="403"/>
      <c r="C429" s="404"/>
      <c r="D429" s="405"/>
      <c r="E429" s="404"/>
      <c r="F429" s="406"/>
      <c r="G429" s="407"/>
      <c r="H429" s="408"/>
      <c r="J429" s="409"/>
      <c r="K429" s="409"/>
      <c r="L429" s="410"/>
    </row>
    <row r="430" spans="2:12" ht="50.1" customHeight="1" x14ac:dyDescent="0.25">
      <c r="B430" s="403"/>
      <c r="C430" s="404"/>
      <c r="D430" s="405"/>
      <c r="E430" s="404"/>
      <c r="F430" s="406"/>
      <c r="G430" s="407"/>
      <c r="H430" s="408"/>
      <c r="J430" s="409"/>
      <c r="K430" s="409"/>
      <c r="L430" s="410"/>
    </row>
    <row r="431" spans="2:12" ht="50.1" customHeight="1" x14ac:dyDescent="0.25">
      <c r="B431" s="403"/>
      <c r="C431" s="404"/>
      <c r="D431" s="405"/>
      <c r="E431" s="404"/>
      <c r="F431" s="406"/>
      <c r="G431" s="407"/>
      <c r="H431" s="408"/>
      <c r="J431" s="409"/>
      <c r="K431" s="409"/>
      <c r="L431" s="410"/>
    </row>
    <row r="432" spans="2:12" ht="50.1" customHeight="1" x14ac:dyDescent="0.25">
      <c r="B432" s="403"/>
      <c r="C432" s="404"/>
      <c r="D432" s="405"/>
      <c r="E432" s="404"/>
      <c r="F432" s="406"/>
      <c r="G432" s="407"/>
      <c r="H432" s="408"/>
      <c r="J432" s="409"/>
      <c r="K432" s="409"/>
      <c r="L432" s="410"/>
    </row>
    <row r="433" spans="2:12" ht="50.1" customHeight="1" x14ac:dyDescent="0.25">
      <c r="B433" s="403"/>
      <c r="C433" s="404"/>
      <c r="D433" s="405"/>
      <c r="E433" s="404"/>
      <c r="F433" s="406"/>
      <c r="G433" s="407"/>
      <c r="H433" s="408"/>
      <c r="J433" s="409"/>
      <c r="K433" s="409"/>
      <c r="L433" s="410"/>
    </row>
    <row r="434" spans="2:12" ht="50.1" customHeight="1" x14ac:dyDescent="0.25">
      <c r="B434" s="403"/>
      <c r="C434" s="404"/>
      <c r="D434" s="405"/>
      <c r="E434" s="404"/>
      <c r="F434" s="406"/>
      <c r="G434" s="407"/>
      <c r="H434" s="408"/>
      <c r="J434" s="409"/>
      <c r="K434" s="409"/>
      <c r="L434" s="410"/>
    </row>
    <row r="435" spans="2:12" ht="50.1" customHeight="1" x14ac:dyDescent="0.25">
      <c r="B435" s="403"/>
      <c r="C435" s="404"/>
      <c r="D435" s="405"/>
      <c r="E435" s="404"/>
      <c r="F435" s="406"/>
      <c r="G435" s="407"/>
      <c r="H435" s="408"/>
      <c r="J435" s="409"/>
      <c r="K435" s="409"/>
      <c r="L435" s="410"/>
    </row>
    <row r="436" spans="2:12" ht="50.1" customHeight="1" x14ac:dyDescent="0.25">
      <c r="B436" s="403"/>
      <c r="C436" s="404"/>
      <c r="D436" s="405"/>
      <c r="E436" s="404"/>
      <c r="F436" s="406"/>
      <c r="G436" s="407"/>
      <c r="H436" s="408"/>
      <c r="J436" s="409"/>
      <c r="K436" s="409"/>
      <c r="L436" s="410"/>
    </row>
    <row r="437" spans="2:12" ht="50.1" customHeight="1" x14ac:dyDescent="0.25">
      <c r="B437" s="403"/>
      <c r="C437" s="404"/>
      <c r="D437" s="405"/>
      <c r="E437" s="404"/>
      <c r="F437" s="406"/>
      <c r="G437" s="407"/>
      <c r="H437" s="408"/>
      <c r="J437" s="409"/>
      <c r="K437" s="409"/>
      <c r="L437" s="410"/>
    </row>
    <row r="438" spans="2:12" ht="50.1" customHeight="1" x14ac:dyDescent="0.25">
      <c r="B438" s="403"/>
      <c r="C438" s="404"/>
      <c r="D438" s="405"/>
      <c r="E438" s="404"/>
      <c r="F438" s="406"/>
      <c r="G438" s="407"/>
      <c r="H438" s="408"/>
      <c r="J438" s="409"/>
      <c r="K438" s="409"/>
      <c r="L438" s="410"/>
    </row>
    <row r="439" spans="2:12" ht="50.1" customHeight="1" x14ac:dyDescent="0.25">
      <c r="B439" s="403"/>
      <c r="C439" s="404"/>
      <c r="D439" s="405"/>
      <c r="E439" s="404"/>
      <c r="F439" s="406"/>
      <c r="G439" s="407"/>
      <c r="H439" s="408"/>
      <c r="J439" s="409"/>
      <c r="K439" s="409"/>
      <c r="L439" s="410"/>
    </row>
    <row r="440" spans="2:12" ht="50.1" customHeight="1" x14ac:dyDescent="0.25">
      <c r="B440" s="403"/>
      <c r="C440" s="404"/>
      <c r="D440" s="405"/>
      <c r="E440" s="404"/>
      <c r="F440" s="406"/>
      <c r="G440" s="407"/>
      <c r="H440" s="408"/>
      <c r="J440" s="409"/>
      <c r="K440" s="409"/>
      <c r="L440" s="410"/>
    </row>
    <row r="441" spans="2:12" ht="50.1" customHeight="1" x14ac:dyDescent="0.25">
      <c r="B441" s="403"/>
      <c r="C441" s="404"/>
      <c r="D441" s="405"/>
      <c r="E441" s="404"/>
      <c r="F441" s="406"/>
      <c r="G441" s="407"/>
      <c r="H441" s="408"/>
      <c r="J441" s="409"/>
      <c r="K441" s="409"/>
      <c r="L441" s="410"/>
    </row>
    <row r="442" spans="2:12" ht="50.1" customHeight="1" x14ac:dyDescent="0.25">
      <c r="B442" s="403"/>
      <c r="C442" s="404"/>
      <c r="D442" s="405"/>
      <c r="E442" s="404"/>
      <c r="F442" s="406"/>
      <c r="G442" s="407"/>
      <c r="H442" s="408"/>
      <c r="J442" s="409"/>
      <c r="K442" s="409"/>
      <c r="L442" s="410"/>
    </row>
    <row r="443" spans="2:12" ht="50.1" customHeight="1" x14ac:dyDescent="0.25">
      <c r="B443" s="403"/>
      <c r="C443" s="404"/>
      <c r="D443" s="405"/>
      <c r="E443" s="404"/>
      <c r="F443" s="406"/>
      <c r="G443" s="407"/>
      <c r="H443" s="408"/>
      <c r="J443" s="409"/>
      <c r="K443" s="409"/>
      <c r="L443" s="410"/>
    </row>
    <row r="444" spans="2:12" ht="50.1" customHeight="1" x14ac:dyDescent="0.25">
      <c r="B444" s="403"/>
      <c r="C444" s="404"/>
      <c r="D444" s="405"/>
      <c r="E444" s="404"/>
      <c r="F444" s="406"/>
      <c r="G444" s="407"/>
      <c r="H444" s="408"/>
      <c r="J444" s="409"/>
      <c r="K444" s="409"/>
      <c r="L444" s="410"/>
    </row>
    <row r="445" spans="2:12" ht="50.1" customHeight="1" x14ac:dyDescent="0.25">
      <c r="B445" s="403"/>
      <c r="C445" s="404"/>
      <c r="D445" s="405"/>
      <c r="E445" s="404"/>
      <c r="F445" s="406"/>
      <c r="G445" s="407"/>
      <c r="H445" s="408"/>
      <c r="J445" s="409"/>
      <c r="K445" s="409"/>
      <c r="L445" s="410"/>
    </row>
    <row r="446" spans="2:12" ht="50.1" customHeight="1" x14ac:dyDescent="0.25">
      <c r="B446" s="403"/>
      <c r="C446" s="404"/>
      <c r="D446" s="405"/>
      <c r="E446" s="404"/>
      <c r="F446" s="406"/>
      <c r="G446" s="407"/>
      <c r="H446" s="408"/>
      <c r="J446" s="409"/>
      <c r="K446" s="409"/>
      <c r="L446" s="410"/>
    </row>
    <row r="447" spans="2:12" ht="50.1" customHeight="1" x14ac:dyDescent="0.25">
      <c r="B447" s="403"/>
      <c r="C447" s="404"/>
      <c r="D447" s="405"/>
      <c r="E447" s="404"/>
      <c r="F447" s="406"/>
      <c r="G447" s="407"/>
      <c r="H447" s="408"/>
      <c r="J447" s="409"/>
      <c r="K447" s="409"/>
      <c r="L447" s="410"/>
    </row>
    <row r="448" spans="2:12" ht="50.1" customHeight="1" x14ac:dyDescent="0.25">
      <c r="B448" s="403"/>
      <c r="C448" s="404"/>
      <c r="D448" s="405"/>
      <c r="E448" s="404"/>
      <c r="F448" s="406"/>
      <c r="G448" s="407"/>
      <c r="H448" s="408"/>
      <c r="J448" s="409"/>
      <c r="K448" s="409"/>
      <c r="L448" s="410"/>
    </row>
    <row r="449" spans="2:12" ht="50.1" customHeight="1" x14ac:dyDescent="0.25">
      <c r="B449" s="403"/>
      <c r="C449" s="404"/>
      <c r="D449" s="405"/>
      <c r="E449" s="404"/>
      <c r="F449" s="406"/>
      <c r="G449" s="407"/>
      <c r="H449" s="408"/>
      <c r="J449" s="409"/>
      <c r="K449" s="409"/>
      <c r="L449" s="410"/>
    </row>
    <row r="450" spans="2:12" ht="50.1" customHeight="1" x14ac:dyDescent="0.25">
      <c r="B450" s="403"/>
      <c r="C450" s="404"/>
      <c r="D450" s="405"/>
      <c r="E450" s="404"/>
      <c r="F450" s="406"/>
      <c r="G450" s="407"/>
      <c r="H450" s="408"/>
      <c r="J450" s="409"/>
      <c r="K450" s="409"/>
      <c r="L450" s="410"/>
    </row>
    <row r="451" spans="2:12" ht="50.1" customHeight="1" x14ac:dyDescent="0.25">
      <c r="B451" s="403"/>
      <c r="C451" s="404"/>
      <c r="D451" s="405"/>
      <c r="E451" s="404"/>
      <c r="F451" s="406"/>
      <c r="G451" s="407"/>
      <c r="H451" s="408"/>
      <c r="J451" s="409"/>
      <c r="K451" s="409"/>
      <c r="L451" s="410"/>
    </row>
    <row r="452" spans="2:12" ht="50.1" customHeight="1" x14ac:dyDescent="0.25">
      <c r="B452" s="403"/>
      <c r="C452" s="404"/>
      <c r="D452" s="405"/>
      <c r="E452" s="404"/>
      <c r="F452" s="406"/>
      <c r="G452" s="407"/>
      <c r="H452" s="408"/>
      <c r="J452" s="409"/>
      <c r="K452" s="409"/>
      <c r="L452" s="410"/>
    </row>
    <row r="453" spans="2:12" ht="50.1" customHeight="1" x14ac:dyDescent="0.25">
      <c r="B453" s="403"/>
      <c r="C453" s="404"/>
      <c r="D453" s="405"/>
      <c r="E453" s="404"/>
      <c r="F453" s="406"/>
      <c r="G453" s="407"/>
      <c r="H453" s="408"/>
      <c r="J453" s="409"/>
      <c r="K453" s="409"/>
      <c r="L453" s="410"/>
    </row>
    <row r="454" spans="2:12" ht="50.1" customHeight="1" x14ac:dyDescent="0.25">
      <c r="B454" s="403"/>
      <c r="C454" s="404"/>
      <c r="D454" s="405"/>
      <c r="E454" s="404"/>
      <c r="F454" s="406"/>
      <c r="G454" s="407"/>
      <c r="H454" s="408"/>
      <c r="J454" s="409"/>
      <c r="K454" s="409"/>
      <c r="L454" s="410"/>
    </row>
    <row r="455" spans="2:12" ht="50.1" customHeight="1" x14ac:dyDescent="0.25">
      <c r="B455" s="403"/>
      <c r="C455" s="404"/>
      <c r="D455" s="405"/>
      <c r="E455" s="404"/>
      <c r="F455" s="406"/>
      <c r="G455" s="407"/>
      <c r="H455" s="408"/>
      <c r="J455" s="409"/>
      <c r="K455" s="409"/>
      <c r="L455" s="410"/>
    </row>
    <row r="456" spans="2:12" ht="50.1" customHeight="1" x14ac:dyDescent="0.25">
      <c r="B456" s="403"/>
      <c r="C456" s="404"/>
      <c r="D456" s="405"/>
      <c r="E456" s="404"/>
      <c r="F456" s="406"/>
      <c r="G456" s="407"/>
      <c r="H456" s="408"/>
      <c r="J456" s="409"/>
      <c r="K456" s="409"/>
      <c r="L456" s="410"/>
    </row>
    <row r="457" spans="2:12" ht="50.1" customHeight="1" x14ac:dyDescent="0.25">
      <c r="B457" s="403"/>
      <c r="C457" s="404"/>
      <c r="D457" s="405"/>
      <c r="E457" s="404"/>
      <c r="F457" s="406"/>
      <c r="G457" s="407"/>
      <c r="H457" s="408"/>
      <c r="J457" s="409"/>
      <c r="K457" s="409"/>
      <c r="L457" s="410"/>
    </row>
    <row r="458" spans="2:12" ht="50.1" customHeight="1" x14ac:dyDescent="0.25">
      <c r="B458" s="403"/>
      <c r="C458" s="404"/>
      <c r="D458" s="405"/>
      <c r="E458" s="404"/>
      <c r="F458" s="406"/>
      <c r="G458" s="407"/>
      <c r="H458" s="408"/>
      <c r="J458" s="409"/>
      <c r="K458" s="409"/>
      <c r="L458" s="410"/>
    </row>
    <row r="459" spans="2:12" ht="50.1" customHeight="1" x14ac:dyDescent="0.25">
      <c r="B459" s="403"/>
      <c r="C459" s="404"/>
      <c r="D459" s="405"/>
      <c r="E459" s="404"/>
      <c r="F459" s="406"/>
      <c r="G459" s="407"/>
      <c r="H459" s="408"/>
      <c r="J459" s="409"/>
      <c r="K459" s="409"/>
      <c r="L459" s="410"/>
    </row>
    <row r="460" spans="2:12" ht="50.1" customHeight="1" x14ac:dyDescent="0.25">
      <c r="B460" s="403"/>
      <c r="C460" s="404"/>
      <c r="D460" s="405"/>
      <c r="E460" s="404"/>
      <c r="F460" s="406"/>
      <c r="G460" s="407"/>
      <c r="H460" s="408"/>
      <c r="J460" s="409"/>
      <c r="K460" s="409"/>
      <c r="L460" s="410"/>
    </row>
    <row r="461" spans="2:12" ht="50.1" customHeight="1" x14ac:dyDescent="0.25">
      <c r="B461" s="403"/>
      <c r="C461" s="404"/>
      <c r="D461" s="405"/>
      <c r="E461" s="404"/>
      <c r="F461" s="406"/>
      <c r="G461" s="407"/>
      <c r="H461" s="408"/>
      <c r="J461" s="409"/>
      <c r="K461" s="409"/>
      <c r="L461" s="410"/>
    </row>
    <row r="462" spans="2:12" ht="50.1" customHeight="1" x14ac:dyDescent="0.25">
      <c r="B462" s="403"/>
      <c r="C462" s="404"/>
      <c r="D462" s="405"/>
      <c r="E462" s="404"/>
      <c r="F462" s="406"/>
      <c r="G462" s="407"/>
      <c r="H462" s="408"/>
      <c r="J462" s="409"/>
      <c r="K462" s="409"/>
      <c r="L462" s="410"/>
    </row>
    <row r="463" spans="2:12" ht="50.1" customHeight="1" x14ac:dyDescent="0.25">
      <c r="B463" s="403"/>
      <c r="C463" s="404"/>
      <c r="D463" s="405"/>
      <c r="E463" s="404"/>
      <c r="F463" s="406"/>
      <c r="G463" s="407"/>
      <c r="H463" s="408"/>
      <c r="J463" s="409"/>
      <c r="K463" s="409"/>
      <c r="L463" s="410"/>
    </row>
    <row r="464" spans="2:12" ht="50.1" customHeight="1" x14ac:dyDescent="0.25">
      <c r="B464" s="403"/>
      <c r="C464" s="404"/>
      <c r="D464" s="405"/>
      <c r="E464" s="404"/>
      <c r="F464" s="406"/>
      <c r="G464" s="407"/>
      <c r="H464" s="408"/>
      <c r="J464" s="409"/>
      <c r="K464" s="409"/>
      <c r="L464" s="410"/>
    </row>
    <row r="465" spans="2:12" ht="50.1" customHeight="1" x14ac:dyDescent="0.25">
      <c r="B465" s="403"/>
      <c r="C465" s="404"/>
      <c r="D465" s="405"/>
      <c r="E465" s="404"/>
      <c r="F465" s="406"/>
      <c r="G465" s="407"/>
      <c r="H465" s="408"/>
      <c r="J465" s="409"/>
      <c r="K465" s="409"/>
      <c r="L465" s="410"/>
    </row>
    <row r="466" spans="2:12" ht="50.1" customHeight="1" x14ac:dyDescent="0.25">
      <c r="B466" s="403"/>
      <c r="C466" s="404"/>
      <c r="D466" s="405"/>
      <c r="E466" s="404"/>
      <c r="F466" s="406"/>
      <c r="G466" s="407"/>
      <c r="H466" s="408"/>
      <c r="J466" s="409"/>
      <c r="K466" s="409"/>
      <c r="L466" s="410"/>
    </row>
    <row r="467" spans="2:12" ht="50.1" customHeight="1" x14ac:dyDescent="0.25">
      <c r="B467" s="403"/>
      <c r="C467" s="404"/>
      <c r="D467" s="405"/>
      <c r="E467" s="404"/>
      <c r="F467" s="406"/>
      <c r="G467" s="407"/>
      <c r="H467" s="408"/>
      <c r="J467" s="409"/>
      <c r="K467" s="409"/>
      <c r="L467" s="410"/>
    </row>
    <row r="468" spans="2:12" ht="50.1" customHeight="1" x14ac:dyDescent="0.25">
      <c r="B468" s="403"/>
      <c r="C468" s="404"/>
      <c r="D468" s="405"/>
      <c r="E468" s="404"/>
      <c r="F468" s="406"/>
      <c r="G468" s="407"/>
      <c r="H468" s="408"/>
      <c r="J468" s="409"/>
      <c r="K468" s="409"/>
      <c r="L468" s="410"/>
    </row>
    <row r="469" spans="2:12" ht="50.1" customHeight="1" x14ac:dyDescent="0.25">
      <c r="B469" s="403"/>
      <c r="C469" s="404"/>
      <c r="D469" s="405"/>
      <c r="E469" s="404"/>
      <c r="F469" s="406"/>
      <c r="G469" s="407"/>
      <c r="H469" s="408"/>
      <c r="J469" s="409"/>
      <c r="K469" s="409"/>
      <c r="L469" s="410"/>
    </row>
    <row r="470" spans="2:12" ht="50.1" customHeight="1" x14ac:dyDescent="0.25">
      <c r="B470" s="403"/>
      <c r="C470" s="404"/>
      <c r="D470" s="405"/>
      <c r="E470" s="404"/>
      <c r="F470" s="406"/>
      <c r="G470" s="407"/>
      <c r="H470" s="408"/>
      <c r="J470" s="409"/>
      <c r="K470" s="409"/>
      <c r="L470" s="410"/>
    </row>
    <row r="471" spans="2:12" ht="50.1" customHeight="1" x14ac:dyDescent="0.25">
      <c r="B471" s="403"/>
      <c r="C471" s="404"/>
      <c r="D471" s="405"/>
      <c r="E471" s="404"/>
      <c r="F471" s="406"/>
      <c r="G471" s="407"/>
      <c r="H471" s="408"/>
      <c r="J471" s="409"/>
      <c r="K471" s="409"/>
      <c r="L471" s="410"/>
    </row>
    <row r="472" spans="2:12" ht="50.1" customHeight="1" x14ac:dyDescent="0.25">
      <c r="B472" s="403"/>
      <c r="C472" s="404"/>
      <c r="D472" s="405"/>
      <c r="E472" s="404"/>
      <c r="F472" s="406"/>
      <c r="G472" s="407"/>
      <c r="H472" s="408"/>
      <c r="J472" s="409"/>
      <c r="K472" s="409"/>
      <c r="L472" s="410"/>
    </row>
    <row r="473" spans="2:12" ht="50.1" customHeight="1" x14ac:dyDescent="0.25">
      <c r="B473" s="403"/>
      <c r="C473" s="404"/>
      <c r="D473" s="405"/>
      <c r="E473" s="404"/>
      <c r="F473" s="406"/>
      <c r="G473" s="407"/>
      <c r="H473" s="408"/>
      <c r="J473" s="409"/>
      <c r="K473" s="409"/>
      <c r="L473" s="410"/>
    </row>
    <row r="474" spans="2:12" ht="50.1" customHeight="1" x14ac:dyDescent="0.25">
      <c r="B474" s="403"/>
      <c r="C474" s="404"/>
      <c r="D474" s="405"/>
      <c r="E474" s="404"/>
      <c r="F474" s="406"/>
      <c r="G474" s="407"/>
      <c r="H474" s="408"/>
      <c r="J474" s="409"/>
      <c r="K474" s="409"/>
      <c r="L474" s="410"/>
    </row>
    <row r="475" spans="2:12" ht="50.1" customHeight="1" x14ac:dyDescent="0.25">
      <c r="B475" s="403"/>
      <c r="C475" s="404"/>
      <c r="D475" s="405"/>
      <c r="E475" s="404"/>
      <c r="F475" s="406"/>
      <c r="G475" s="407"/>
      <c r="H475" s="408"/>
      <c r="J475" s="409"/>
      <c r="K475" s="409"/>
      <c r="L475" s="410"/>
    </row>
    <row r="476" spans="2:12" ht="50.1" customHeight="1" x14ac:dyDescent="0.25">
      <c r="B476" s="403"/>
      <c r="C476" s="404"/>
      <c r="D476" s="405"/>
      <c r="E476" s="404"/>
      <c r="F476" s="406"/>
      <c r="G476" s="407"/>
      <c r="H476" s="408"/>
      <c r="J476" s="409"/>
      <c r="K476" s="409"/>
      <c r="L476" s="410"/>
    </row>
    <row r="477" spans="2:12" ht="50.1" customHeight="1" x14ac:dyDescent="0.25">
      <c r="B477" s="403"/>
      <c r="C477" s="404"/>
      <c r="D477" s="405"/>
      <c r="E477" s="404"/>
      <c r="F477" s="406"/>
      <c r="G477" s="407"/>
      <c r="H477" s="408"/>
      <c r="J477" s="409"/>
      <c r="K477" s="409"/>
      <c r="L477" s="410"/>
    </row>
    <row r="478" spans="2:12" ht="50.1" customHeight="1" x14ac:dyDescent="0.25">
      <c r="B478" s="403"/>
      <c r="C478" s="404"/>
      <c r="D478" s="405"/>
      <c r="E478" s="404"/>
      <c r="F478" s="406"/>
      <c r="G478" s="407"/>
      <c r="H478" s="408"/>
      <c r="J478" s="409"/>
      <c r="K478" s="409"/>
      <c r="L478" s="410"/>
    </row>
    <row r="479" spans="2:12" ht="50.1" customHeight="1" x14ac:dyDescent="0.25">
      <c r="B479" s="403"/>
      <c r="C479" s="404"/>
      <c r="D479" s="405"/>
      <c r="E479" s="404"/>
      <c r="F479" s="406"/>
      <c r="G479" s="407"/>
      <c r="H479" s="408"/>
      <c r="J479" s="409"/>
      <c r="K479" s="409"/>
      <c r="L479" s="410"/>
    </row>
    <row r="480" spans="2:12" ht="50.1" customHeight="1" x14ac:dyDescent="0.25">
      <c r="B480" s="403"/>
      <c r="C480" s="404"/>
      <c r="D480" s="405"/>
      <c r="E480" s="404"/>
      <c r="F480" s="406"/>
      <c r="G480" s="407"/>
      <c r="H480" s="408"/>
      <c r="J480" s="409"/>
      <c r="K480" s="409"/>
      <c r="L480" s="410"/>
    </row>
    <row r="481" spans="2:12" ht="50.1" customHeight="1" x14ac:dyDescent="0.25">
      <c r="B481" s="403"/>
      <c r="C481" s="404"/>
      <c r="D481" s="405"/>
      <c r="E481" s="404"/>
      <c r="F481" s="406"/>
      <c r="G481" s="407"/>
      <c r="H481" s="408"/>
      <c r="J481" s="409"/>
      <c r="K481" s="409"/>
      <c r="L481" s="410"/>
    </row>
    <row r="482" spans="2:12" ht="50.1" customHeight="1" x14ac:dyDescent="0.25">
      <c r="B482" s="403"/>
      <c r="C482" s="404"/>
      <c r="D482" s="405"/>
      <c r="E482" s="404"/>
      <c r="F482" s="406"/>
      <c r="G482" s="407"/>
      <c r="H482" s="408"/>
      <c r="J482" s="409"/>
      <c r="K482" s="409"/>
      <c r="L482" s="410"/>
    </row>
    <row r="483" spans="2:12" ht="50.1" customHeight="1" x14ac:dyDescent="0.25">
      <c r="B483" s="403"/>
      <c r="C483" s="404"/>
      <c r="D483" s="405"/>
      <c r="E483" s="404"/>
      <c r="F483" s="406"/>
      <c r="G483" s="407"/>
      <c r="H483" s="408"/>
      <c r="J483" s="409"/>
      <c r="K483" s="409"/>
      <c r="L483" s="410"/>
    </row>
    <row r="484" spans="2:12" ht="50.1" customHeight="1" x14ac:dyDescent="0.25">
      <c r="B484" s="403"/>
      <c r="C484" s="404"/>
      <c r="D484" s="405"/>
      <c r="E484" s="404"/>
      <c r="F484" s="406"/>
      <c r="G484" s="407"/>
      <c r="H484" s="408"/>
      <c r="J484" s="409"/>
      <c r="K484" s="409"/>
      <c r="L484" s="410"/>
    </row>
    <row r="485" spans="2:12" ht="50.1" customHeight="1" x14ac:dyDescent="0.25">
      <c r="B485" s="403"/>
      <c r="C485" s="404"/>
      <c r="D485" s="405"/>
      <c r="E485" s="404"/>
      <c r="F485" s="406"/>
      <c r="G485" s="407"/>
      <c r="H485" s="408"/>
      <c r="J485" s="409"/>
      <c r="K485" s="409"/>
      <c r="L485" s="410"/>
    </row>
    <row r="486" spans="2:12" ht="50.1" customHeight="1" x14ac:dyDescent="0.25">
      <c r="B486" s="403"/>
      <c r="C486" s="404"/>
      <c r="D486" s="405"/>
      <c r="E486" s="404"/>
      <c r="F486" s="406"/>
      <c r="G486" s="407"/>
      <c r="H486" s="408"/>
      <c r="J486" s="409"/>
      <c r="K486" s="409"/>
      <c r="L486" s="410"/>
    </row>
    <row r="487" spans="2:12" ht="50.1" customHeight="1" x14ac:dyDescent="0.25">
      <c r="B487" s="403"/>
      <c r="C487" s="404"/>
      <c r="D487" s="405"/>
      <c r="E487" s="404"/>
      <c r="F487" s="406"/>
      <c r="G487" s="407"/>
      <c r="H487" s="408"/>
      <c r="J487" s="409"/>
      <c r="K487" s="409"/>
      <c r="L487" s="410"/>
    </row>
    <row r="488" spans="2:12" ht="50.1" customHeight="1" x14ac:dyDescent="0.25">
      <c r="B488" s="403"/>
      <c r="C488" s="404"/>
      <c r="D488" s="405"/>
      <c r="E488" s="404"/>
      <c r="F488" s="406"/>
      <c r="G488" s="407"/>
      <c r="H488" s="408"/>
      <c r="J488" s="409"/>
      <c r="K488" s="409"/>
      <c r="L488" s="410"/>
    </row>
    <row r="489" spans="2:12" ht="50.1" customHeight="1" x14ac:dyDescent="0.25">
      <c r="B489" s="403"/>
      <c r="C489" s="404"/>
      <c r="D489" s="405"/>
      <c r="E489" s="404"/>
      <c r="F489" s="406"/>
      <c r="G489" s="407"/>
      <c r="H489" s="408"/>
      <c r="J489" s="409"/>
      <c r="K489" s="409"/>
      <c r="L489" s="410"/>
    </row>
    <row r="490" spans="2:12" ht="50.1" customHeight="1" x14ac:dyDescent="0.25">
      <c r="B490" s="403"/>
      <c r="C490" s="404"/>
      <c r="D490" s="405"/>
      <c r="E490" s="404"/>
      <c r="F490" s="406"/>
      <c r="G490" s="407"/>
      <c r="H490" s="408"/>
      <c r="J490" s="409"/>
      <c r="K490" s="409"/>
      <c r="L490" s="410"/>
    </row>
    <row r="491" spans="2:12" ht="50.1" customHeight="1" x14ac:dyDescent="0.25">
      <c r="B491" s="403"/>
      <c r="C491" s="404"/>
      <c r="D491" s="405"/>
      <c r="E491" s="404"/>
      <c r="F491" s="406"/>
      <c r="G491" s="407"/>
      <c r="H491" s="408"/>
      <c r="J491" s="409"/>
      <c r="K491" s="409"/>
      <c r="L491" s="410"/>
    </row>
    <row r="492" spans="2:12" ht="50.1" customHeight="1" x14ac:dyDescent="0.25">
      <c r="B492" s="403"/>
      <c r="C492" s="404"/>
      <c r="D492" s="405"/>
      <c r="E492" s="404"/>
      <c r="F492" s="406"/>
      <c r="G492" s="407"/>
      <c r="H492" s="408"/>
      <c r="J492" s="409"/>
      <c r="K492" s="409"/>
      <c r="L492" s="410"/>
    </row>
    <row r="493" spans="2:12" ht="50.1" customHeight="1" x14ac:dyDescent="0.25">
      <c r="B493" s="403"/>
      <c r="C493" s="404"/>
      <c r="D493" s="405"/>
      <c r="E493" s="404"/>
      <c r="F493" s="406"/>
      <c r="G493" s="407"/>
      <c r="H493" s="408"/>
      <c r="J493" s="409"/>
      <c r="K493" s="409"/>
      <c r="L493" s="410"/>
    </row>
    <row r="494" spans="2:12" ht="50.1" customHeight="1" x14ac:dyDescent="0.25">
      <c r="B494" s="403"/>
      <c r="C494" s="404"/>
      <c r="D494" s="405"/>
      <c r="E494" s="404"/>
      <c r="F494" s="406"/>
      <c r="G494" s="407"/>
      <c r="H494" s="408"/>
      <c r="J494" s="409"/>
      <c r="K494" s="409"/>
      <c r="L494" s="410"/>
    </row>
    <row r="495" spans="2:12" ht="50.1" customHeight="1" x14ac:dyDescent="0.25">
      <c r="B495" s="403"/>
      <c r="C495" s="404"/>
      <c r="D495" s="405"/>
      <c r="E495" s="404"/>
      <c r="F495" s="406"/>
      <c r="G495" s="407"/>
      <c r="H495" s="408"/>
      <c r="J495" s="409"/>
      <c r="K495" s="409"/>
      <c r="L495" s="410"/>
    </row>
    <row r="496" spans="2:12" ht="50.1" customHeight="1" x14ac:dyDescent="0.25">
      <c r="B496" s="403"/>
      <c r="C496" s="404"/>
      <c r="D496" s="405"/>
      <c r="E496" s="404"/>
      <c r="F496" s="406"/>
      <c r="G496" s="407"/>
      <c r="H496" s="408"/>
      <c r="J496" s="409"/>
      <c r="K496" s="409"/>
      <c r="L496" s="410"/>
    </row>
    <row r="497" spans="2:12" ht="50.1" customHeight="1" x14ac:dyDescent="0.25">
      <c r="B497" s="403"/>
      <c r="C497" s="404"/>
      <c r="D497" s="405"/>
      <c r="E497" s="404"/>
      <c r="F497" s="406"/>
      <c r="G497" s="407"/>
      <c r="H497" s="408"/>
      <c r="J497" s="409"/>
      <c r="K497" s="409"/>
      <c r="L497" s="410"/>
    </row>
    <row r="498" spans="2:12" ht="50.1" customHeight="1" x14ac:dyDescent="0.25">
      <c r="B498" s="403"/>
      <c r="C498" s="404"/>
      <c r="D498" s="405"/>
      <c r="E498" s="404"/>
      <c r="F498" s="406"/>
      <c r="G498" s="407"/>
      <c r="H498" s="408"/>
      <c r="J498" s="409"/>
      <c r="K498" s="409"/>
      <c r="L498" s="410"/>
    </row>
    <row r="499" spans="2:12" ht="50.1" customHeight="1" x14ac:dyDescent="0.25">
      <c r="B499" s="403"/>
      <c r="C499" s="404"/>
      <c r="D499" s="405"/>
      <c r="E499" s="404"/>
      <c r="F499" s="406"/>
      <c r="G499" s="407"/>
      <c r="H499" s="408"/>
      <c r="J499" s="409"/>
      <c r="K499" s="409"/>
      <c r="L499" s="410"/>
    </row>
    <row r="500" spans="2:12" ht="50.1" customHeight="1" x14ac:dyDescent="0.25">
      <c r="B500" s="403"/>
      <c r="C500" s="404"/>
      <c r="D500" s="405"/>
      <c r="E500" s="404"/>
      <c r="F500" s="406"/>
      <c r="G500" s="407"/>
      <c r="H500" s="408"/>
      <c r="J500" s="409"/>
      <c r="K500" s="409"/>
      <c r="L500" s="410"/>
    </row>
    <row r="501" spans="2:12" ht="50.1" customHeight="1" x14ac:dyDescent="0.25">
      <c r="B501" s="403"/>
      <c r="C501" s="404"/>
      <c r="D501" s="405"/>
      <c r="E501" s="404"/>
      <c r="F501" s="406"/>
      <c r="G501" s="407"/>
      <c r="H501" s="408"/>
      <c r="J501" s="409"/>
      <c r="K501" s="409"/>
      <c r="L501" s="410"/>
    </row>
    <row r="502" spans="2:12" ht="50.1" customHeight="1" x14ac:dyDescent="0.25">
      <c r="B502" s="403"/>
      <c r="C502" s="404"/>
      <c r="D502" s="405"/>
      <c r="E502" s="404"/>
      <c r="F502" s="406"/>
      <c r="G502" s="407"/>
      <c r="H502" s="408"/>
      <c r="J502" s="409"/>
      <c r="K502" s="409"/>
      <c r="L502" s="410"/>
    </row>
    <row r="503" spans="2:12" ht="50.1" customHeight="1" x14ac:dyDescent="0.25">
      <c r="B503" s="403"/>
      <c r="C503" s="404"/>
      <c r="D503" s="405"/>
      <c r="E503" s="404"/>
      <c r="F503" s="406"/>
      <c r="G503" s="407"/>
      <c r="H503" s="408"/>
      <c r="J503" s="409"/>
      <c r="K503" s="409"/>
      <c r="L503" s="410"/>
    </row>
    <row r="504" spans="2:12" ht="50.1" customHeight="1" x14ac:dyDescent="0.25">
      <c r="B504" s="403"/>
      <c r="C504" s="404"/>
      <c r="D504" s="405"/>
      <c r="E504" s="404"/>
      <c r="F504" s="406"/>
      <c r="G504" s="407"/>
      <c r="H504" s="408"/>
      <c r="J504" s="409"/>
      <c r="K504" s="409"/>
      <c r="L504" s="410"/>
    </row>
    <row r="505" spans="2:12" ht="50.1" customHeight="1" x14ac:dyDescent="0.25">
      <c r="B505" s="403"/>
      <c r="C505" s="404"/>
      <c r="D505" s="405"/>
      <c r="E505" s="404"/>
      <c r="F505" s="406"/>
      <c r="G505" s="407"/>
      <c r="H505" s="408"/>
      <c r="J505" s="409"/>
      <c r="K505" s="409"/>
      <c r="L505" s="410"/>
    </row>
    <row r="506" spans="2:12" ht="50.1" customHeight="1" x14ac:dyDescent="0.25">
      <c r="B506" s="403"/>
      <c r="C506" s="404"/>
      <c r="D506" s="405"/>
      <c r="E506" s="404"/>
      <c r="F506" s="406"/>
      <c r="G506" s="407"/>
      <c r="H506" s="408"/>
      <c r="J506" s="409"/>
      <c r="K506" s="409"/>
      <c r="L506" s="410"/>
    </row>
    <row r="507" spans="2:12" ht="50.1" customHeight="1" x14ac:dyDescent="0.25">
      <c r="B507" s="403"/>
      <c r="C507" s="404"/>
      <c r="D507" s="405"/>
      <c r="E507" s="404"/>
      <c r="F507" s="406"/>
      <c r="G507" s="407"/>
      <c r="H507" s="408"/>
      <c r="J507" s="409"/>
      <c r="K507" s="409"/>
      <c r="L507" s="410"/>
    </row>
    <row r="508" spans="2:12" ht="50.1" customHeight="1" x14ac:dyDescent="0.25">
      <c r="B508" s="403"/>
      <c r="C508" s="404"/>
      <c r="D508" s="405"/>
      <c r="E508" s="404"/>
      <c r="F508" s="406"/>
      <c r="G508" s="407"/>
      <c r="H508" s="408"/>
      <c r="J508" s="409"/>
      <c r="K508" s="409"/>
      <c r="L508" s="410"/>
    </row>
    <row r="509" spans="2:12" ht="50.1" customHeight="1" x14ac:dyDescent="0.25">
      <c r="B509" s="403"/>
      <c r="C509" s="404"/>
      <c r="D509" s="405"/>
      <c r="E509" s="404"/>
      <c r="F509" s="406"/>
      <c r="G509" s="407"/>
      <c r="H509" s="408"/>
      <c r="J509" s="409"/>
      <c r="K509" s="409"/>
      <c r="L509" s="410"/>
    </row>
    <row r="510" spans="2:12" ht="50.1" customHeight="1" x14ac:dyDescent="0.25">
      <c r="B510" s="403"/>
      <c r="C510" s="404"/>
      <c r="D510" s="405"/>
      <c r="E510" s="404"/>
      <c r="F510" s="406"/>
      <c r="G510" s="407"/>
      <c r="H510" s="408"/>
      <c r="J510" s="409"/>
      <c r="K510" s="409"/>
      <c r="L510" s="410"/>
    </row>
    <row r="511" spans="2:12" ht="50.1" customHeight="1" x14ac:dyDescent="0.25">
      <c r="B511" s="403"/>
      <c r="C511" s="404"/>
      <c r="D511" s="405"/>
      <c r="E511" s="404"/>
      <c r="F511" s="406"/>
      <c r="G511" s="407"/>
      <c r="H511" s="408"/>
      <c r="J511" s="409"/>
      <c r="K511" s="409"/>
      <c r="L511" s="410"/>
    </row>
    <row r="512" spans="2:12" s="340" customFormat="1" ht="50.1" customHeight="1" x14ac:dyDescent="0.25">
      <c r="B512" s="403"/>
      <c r="C512" s="404"/>
      <c r="D512" s="405"/>
      <c r="E512" s="404"/>
      <c r="F512" s="406"/>
      <c r="G512" s="407"/>
      <c r="H512" s="408"/>
      <c r="I512" s="337"/>
      <c r="J512" s="409"/>
      <c r="K512" s="409"/>
      <c r="L512" s="410"/>
    </row>
    <row r="513" spans="2:14" ht="50.1" customHeight="1" x14ac:dyDescent="0.25">
      <c r="B513" s="403"/>
      <c r="C513" s="404"/>
      <c r="D513" s="405"/>
      <c r="E513" s="404"/>
      <c r="F513" s="406"/>
      <c r="G513" s="407"/>
      <c r="H513" s="408"/>
      <c r="J513" s="409"/>
      <c r="K513" s="409"/>
      <c r="L513" s="410"/>
    </row>
    <row r="514" spans="2:14" ht="50.1" customHeight="1" x14ac:dyDescent="0.25">
      <c r="B514" s="403"/>
      <c r="C514" s="404"/>
      <c r="D514" s="405"/>
      <c r="E514" s="404"/>
      <c r="F514" s="406"/>
      <c r="G514" s="407"/>
      <c r="H514" s="408"/>
      <c r="J514" s="409"/>
      <c r="K514" s="409"/>
      <c r="L514" s="410"/>
    </row>
    <row r="515" spans="2:14" ht="50.1" customHeight="1" x14ac:dyDescent="0.25">
      <c r="B515" s="403"/>
      <c r="C515" s="404"/>
      <c r="D515" s="405"/>
      <c r="E515" s="404"/>
      <c r="F515" s="406"/>
      <c r="G515" s="407"/>
      <c r="H515" s="408"/>
      <c r="J515" s="409"/>
      <c r="K515" s="409"/>
      <c r="L515" s="410"/>
    </row>
    <row r="516" spans="2:14" ht="50.1" customHeight="1" x14ac:dyDescent="0.25">
      <c r="B516" s="403"/>
      <c r="C516" s="404"/>
      <c r="D516" s="405"/>
      <c r="E516" s="404"/>
      <c r="F516" s="406"/>
      <c r="G516" s="407"/>
      <c r="H516" s="408"/>
      <c r="J516" s="409"/>
      <c r="K516" s="409"/>
      <c r="L516" s="410"/>
    </row>
    <row r="517" spans="2:14" ht="50.1" customHeight="1" x14ac:dyDescent="0.25">
      <c r="B517" s="403"/>
      <c r="C517" s="404"/>
      <c r="D517" s="405"/>
      <c r="E517" s="404"/>
      <c r="F517" s="406"/>
      <c r="G517" s="407"/>
      <c r="H517" s="408"/>
      <c r="J517" s="409"/>
      <c r="K517" s="409"/>
      <c r="L517" s="410"/>
    </row>
    <row r="518" spans="2:14" ht="50.1" customHeight="1" x14ac:dyDescent="0.25">
      <c r="B518" s="403"/>
      <c r="C518" s="404"/>
      <c r="D518" s="405"/>
      <c r="E518" s="404"/>
      <c r="F518" s="406"/>
      <c r="G518" s="407"/>
      <c r="H518" s="408"/>
      <c r="J518" s="409"/>
      <c r="K518" s="409"/>
      <c r="L518" s="410"/>
    </row>
    <row r="519" spans="2:14" ht="50.1" customHeight="1" x14ac:dyDescent="0.25">
      <c r="B519" s="403"/>
      <c r="C519" s="404"/>
      <c r="D519" s="405"/>
      <c r="E519" s="404"/>
      <c r="F519" s="406"/>
      <c r="G519" s="407"/>
      <c r="H519" s="408"/>
      <c r="J519" s="409"/>
      <c r="K519" s="409"/>
      <c r="L519" s="410"/>
    </row>
    <row r="520" spans="2:14" ht="50.1" customHeight="1" x14ac:dyDescent="0.25">
      <c r="B520" s="403"/>
      <c r="C520" s="404"/>
      <c r="D520" s="405"/>
      <c r="E520" s="404"/>
      <c r="F520" s="406"/>
      <c r="G520" s="407"/>
      <c r="H520" s="408"/>
      <c r="J520" s="409"/>
      <c r="K520" s="409"/>
      <c r="L520" s="410"/>
    </row>
    <row r="521" spans="2:14" ht="50.1" customHeight="1" x14ac:dyDescent="0.25">
      <c r="B521" s="403"/>
      <c r="C521" s="404"/>
      <c r="D521" s="405"/>
      <c r="E521" s="404"/>
      <c r="F521" s="406"/>
      <c r="G521" s="407"/>
      <c r="H521" s="408"/>
      <c r="J521" s="409"/>
      <c r="K521" s="409"/>
      <c r="L521" s="410"/>
    </row>
    <row r="522" spans="2:14" ht="50.1" customHeight="1" x14ac:dyDescent="0.25">
      <c r="B522" s="403"/>
      <c r="C522" s="404"/>
      <c r="D522" s="405"/>
      <c r="E522" s="404"/>
      <c r="F522" s="406"/>
      <c r="G522" s="407"/>
      <c r="H522" s="408"/>
      <c r="J522" s="409"/>
      <c r="K522" s="409"/>
      <c r="L522" s="410"/>
    </row>
    <row r="523" spans="2:14" ht="50.1" customHeight="1" x14ac:dyDescent="0.25">
      <c r="B523" s="403"/>
      <c r="C523" s="404"/>
      <c r="D523" s="405"/>
      <c r="E523" s="404"/>
      <c r="F523" s="406"/>
      <c r="G523" s="407"/>
      <c r="H523" s="408"/>
      <c r="J523" s="409"/>
      <c r="K523" s="409"/>
      <c r="L523" s="410"/>
    </row>
    <row r="524" spans="2:14" ht="50.1" customHeight="1" x14ac:dyDescent="0.25">
      <c r="B524" s="403"/>
      <c r="C524" s="404"/>
      <c r="D524" s="405"/>
      <c r="E524" s="404"/>
      <c r="F524" s="406"/>
      <c r="G524" s="407"/>
      <c r="H524" s="408"/>
      <c r="J524" s="409"/>
      <c r="K524" s="409"/>
      <c r="L524" s="410"/>
    </row>
    <row r="525" spans="2:14" ht="50.1" customHeight="1" x14ac:dyDescent="0.25">
      <c r="B525" s="403"/>
      <c r="C525" s="404"/>
      <c r="D525" s="405"/>
      <c r="E525" s="404"/>
      <c r="F525" s="406"/>
      <c r="G525" s="407"/>
      <c r="H525" s="408"/>
      <c r="J525" s="409"/>
      <c r="K525" s="409"/>
      <c r="L525" s="410"/>
    </row>
    <row r="526" spans="2:14" ht="50.1" customHeight="1" x14ac:dyDescent="0.25">
      <c r="B526" s="403"/>
      <c r="C526" s="411"/>
      <c r="D526" s="412"/>
      <c r="E526" s="411"/>
      <c r="F526" s="413"/>
      <c r="G526" s="414"/>
      <c r="H526" s="415"/>
      <c r="I526" s="374"/>
      <c r="J526" s="416"/>
      <c r="K526" s="416"/>
      <c r="L526" s="417"/>
      <c r="M526" s="340"/>
      <c r="N526" s="340"/>
    </row>
    <row r="527" spans="2:14" ht="50.1" customHeight="1" x14ac:dyDescent="0.25">
      <c r="B527" s="403"/>
      <c r="C527" s="411"/>
      <c r="D527" s="412"/>
      <c r="E527" s="411"/>
      <c r="F527" s="413"/>
      <c r="G527" s="414"/>
      <c r="H527" s="415"/>
      <c r="I527" s="374"/>
      <c r="J527" s="416"/>
      <c r="K527" s="416"/>
      <c r="L527" s="417"/>
      <c r="M527" s="340"/>
      <c r="N527" s="340"/>
    </row>
    <row r="528" spans="2:14" ht="50.1" customHeight="1" x14ac:dyDescent="0.25">
      <c r="B528" s="403"/>
      <c r="C528" s="411"/>
      <c r="D528" s="412"/>
      <c r="E528" s="411"/>
      <c r="F528" s="413"/>
      <c r="G528" s="414"/>
      <c r="H528" s="415"/>
      <c r="I528" s="374"/>
      <c r="J528" s="416"/>
      <c r="K528" s="416"/>
      <c r="L528" s="417"/>
      <c r="M528" s="340"/>
      <c r="N528" s="340"/>
    </row>
    <row r="529" spans="2:30" ht="50.1" customHeight="1" x14ac:dyDescent="0.25">
      <c r="B529" s="403"/>
      <c r="C529" s="411"/>
      <c r="D529" s="412"/>
      <c r="E529" s="411"/>
      <c r="F529" s="413"/>
      <c r="G529" s="414"/>
      <c r="H529" s="415"/>
      <c r="I529" s="374"/>
      <c r="J529" s="416"/>
      <c r="K529" s="416"/>
      <c r="L529" s="417"/>
      <c r="M529" s="340"/>
      <c r="N529" s="340"/>
    </row>
    <row r="530" spans="2:30" s="426" customFormat="1" ht="50.1" customHeight="1" x14ac:dyDescent="0.25">
      <c r="B530" s="403"/>
      <c r="C530" s="418"/>
      <c r="D530" s="419"/>
      <c r="E530" s="418"/>
      <c r="F530" s="420"/>
      <c r="G530" s="421"/>
      <c r="H530" s="422"/>
      <c r="I530" s="423"/>
      <c r="J530" s="424"/>
      <c r="K530" s="424"/>
      <c r="L530" s="425"/>
    </row>
    <row r="531" spans="2:30" ht="50.1" customHeight="1" x14ac:dyDescent="0.25"/>
    <row r="532" spans="2:30" ht="50.1" customHeight="1" x14ac:dyDescent="0.25">
      <c r="P532" s="427"/>
      <c r="Q532" s="427"/>
      <c r="R532" s="427"/>
      <c r="S532" s="427"/>
      <c r="T532" s="427"/>
      <c r="U532" s="427"/>
      <c r="V532" s="427"/>
      <c r="W532" s="427"/>
      <c r="X532" s="427"/>
      <c r="Y532" s="427"/>
      <c r="Z532" s="427"/>
      <c r="AA532" s="427"/>
      <c r="AB532" s="427"/>
      <c r="AC532" s="427"/>
      <c r="AD532" s="427"/>
    </row>
    <row r="533" spans="2:30" ht="50.1" customHeight="1" x14ac:dyDescent="0.25">
      <c r="P533" s="427"/>
      <c r="Q533" s="427"/>
      <c r="R533" s="427"/>
      <c r="S533" s="427"/>
      <c r="T533" s="427"/>
      <c r="U533" s="427"/>
      <c r="V533" s="427"/>
      <c r="W533" s="427"/>
      <c r="X533" s="427"/>
      <c r="Y533" s="427"/>
      <c r="Z533" s="427"/>
      <c r="AA533" s="427"/>
      <c r="AB533" s="427"/>
      <c r="AC533" s="427"/>
      <c r="AD533" s="427"/>
    </row>
    <row r="534" spans="2:30" ht="30" customHeight="1" x14ac:dyDescent="0.25">
      <c r="P534" s="427"/>
      <c r="Q534" s="427"/>
      <c r="R534" s="427"/>
      <c r="S534" s="427"/>
      <c r="T534" s="427"/>
      <c r="U534" s="427"/>
      <c r="V534" s="427"/>
      <c r="W534" s="427"/>
      <c r="X534" s="427"/>
      <c r="Y534" s="427"/>
      <c r="Z534" s="427"/>
      <c r="AA534" s="427"/>
      <c r="AB534" s="427"/>
      <c r="AC534" s="427"/>
      <c r="AD534" s="427"/>
    </row>
    <row r="535" spans="2:30" ht="30" customHeight="1" x14ac:dyDescent="0.25">
      <c r="P535" s="427"/>
      <c r="Q535" s="427"/>
      <c r="R535" s="427"/>
      <c r="S535" s="427"/>
      <c r="T535" s="427"/>
      <c r="U535" s="427"/>
      <c r="V535" s="427"/>
      <c r="W535" s="427"/>
      <c r="X535" s="427"/>
      <c r="Y535" s="427"/>
      <c r="Z535" s="427"/>
      <c r="AA535" s="427"/>
      <c r="AB535" s="427"/>
      <c r="AC535" s="427"/>
      <c r="AD535" s="427"/>
    </row>
  </sheetData>
  <sheetProtection algorithmName="SHA-512" hashValue="B2SuHXKtGOUvebydMGJOGCf7T92UpdDpF+jKRw5KlTvVnXGWyl0qFulQmF2cKuIspe8KKFI3rgbFRdSnuuZMUg==" saltValue="ZSuyH+q8ofV29PIm6lIMlA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37:F530 B16:B136">
    <cfRule type="cellIs" dxfId="45" priority="8" operator="notEqual">
      <formula>""</formula>
    </cfRule>
  </conditionalFormatting>
  <conditionalFormatting sqref="B15:F15 C16:F136 H15:L270">
    <cfRule type="cellIs" dxfId="44" priority="7" operator="notEqual">
      <formula>""</formula>
    </cfRule>
  </conditionalFormatting>
  <conditionalFormatting sqref="G15:G136">
    <cfRule type="cellIs" dxfId="43" priority="5" operator="notEqual">
      <formula>""</formula>
    </cfRule>
  </conditionalFormatting>
  <conditionalFormatting sqref="E12:L13">
    <cfRule type="expression" dxfId="42" priority="3">
      <formula>$L$12=2</formula>
    </cfRule>
    <cfRule type="expression" dxfId="41" priority="4">
      <formula>$L$12=1</formula>
    </cfRule>
  </conditionalFormatting>
  <conditionalFormatting sqref="F6:J6">
    <cfRule type="expression" dxfId="40" priority="2">
      <formula>$L$6&lt;150</formula>
    </cfRule>
  </conditionalFormatting>
  <conditionalFormatting sqref="L271:L530">
    <cfRule type="cellIs" dxfId="39" priority="16" stopIfTrue="1" operator="notEqual">
      <formula>""</formula>
    </cfRule>
  </conditionalFormatting>
  <conditionalFormatting sqref="G15:G136">
    <cfRule type="cellIs" dxfId="38" priority="17" stopIfTrue="1" operator="notEqual">
      <formula>""</formula>
    </cfRule>
  </conditionalFormatting>
  <conditionalFormatting sqref="G137:G530">
    <cfRule type="cellIs" dxfId="37" priority="18" stopIfTrue="1" operator="notEqual">
      <formula>""</formula>
    </cfRule>
  </conditionalFormatting>
  <conditionalFormatting sqref="G137:G530">
    <cfRule type="cellIs" dxfId="36" priority="19" stopIfTrue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1177</v>
      </c>
      <c r="B4" s="142" t="s">
        <v>1178</v>
      </c>
      <c r="C4" s="144" t="s">
        <v>1179</v>
      </c>
      <c r="D4" s="144" t="s">
        <v>1180</v>
      </c>
      <c r="E4" s="144" t="s">
        <v>1181</v>
      </c>
      <c r="F4" s="145" t="s">
        <v>1170</v>
      </c>
      <c r="G4" s="145" t="s">
        <v>1160</v>
      </c>
      <c r="H4" s="146" t="s">
        <v>1182</v>
      </c>
      <c r="I4" s="146" t="s">
        <v>1183</v>
      </c>
      <c r="J4" s="147" t="s">
        <v>1184</v>
      </c>
      <c r="K4" s="148" t="s">
        <v>1185</v>
      </c>
      <c r="L4" s="18" t="s">
        <v>1186</v>
      </c>
      <c r="M4" s="149" t="s">
        <v>1187</v>
      </c>
      <c r="O4" s="150"/>
    </row>
    <row r="5" spans="1:15" x14ac:dyDescent="0.25">
      <c r="A5" s="151">
        <v>1</v>
      </c>
      <c r="B5" s="152" t="s">
        <v>1188</v>
      </c>
      <c r="C5" s="153" t="s">
        <v>1189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1192</v>
      </c>
      <c r="C6" s="153" t="s">
        <v>1189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1194</v>
      </c>
      <c r="C7" s="153" t="s">
        <v>1189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1197</v>
      </c>
      <c r="C8" s="153" t="s">
        <v>1189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1199</v>
      </c>
      <c r="C9" s="153" t="s">
        <v>1189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1201</v>
      </c>
      <c r="C10" s="153" t="s">
        <v>1189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1203</v>
      </c>
      <c r="C11" s="153" t="s">
        <v>1189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1205</v>
      </c>
      <c r="C12" s="153" t="s">
        <v>1189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1208</v>
      </c>
      <c r="C13" s="153" t="s">
        <v>1189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1210</v>
      </c>
      <c r="C14" s="153" t="s">
        <v>1189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1212</v>
      </c>
      <c r="C15" s="153" t="s">
        <v>1189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1214</v>
      </c>
      <c r="C16" s="153" t="s">
        <v>1189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1216</v>
      </c>
      <c r="C17" s="144" t="s">
        <v>1179</v>
      </c>
      <c r="D17" s="144" t="s">
        <v>1180</v>
      </c>
      <c r="E17" s="144" t="s">
        <v>1181</v>
      </c>
      <c r="F17" s="145" t="s">
        <v>1170</v>
      </c>
      <c r="G17" s="145" t="s">
        <v>1160</v>
      </c>
      <c r="H17" s="146" t="s">
        <v>1182</v>
      </c>
      <c r="I17" s="146" t="s">
        <v>1183</v>
      </c>
      <c r="J17" s="147" t="s">
        <v>1184</v>
      </c>
      <c r="K17" s="148" t="s">
        <v>1185</v>
      </c>
      <c r="L17" s="18" t="s">
        <v>1186</v>
      </c>
      <c r="M17" s="149" t="s">
        <v>1187</v>
      </c>
    </row>
    <row r="18" spans="1:13" x14ac:dyDescent="0.25">
      <c r="A18" s="160">
        <v>13</v>
      </c>
      <c r="B18" s="161" t="s">
        <v>1217</v>
      </c>
      <c r="C18" s="153" t="s">
        <v>1189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1220</v>
      </c>
      <c r="C19" s="153" t="s">
        <v>1221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1224</v>
      </c>
      <c r="C20" s="153" t="s">
        <v>1221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1226</v>
      </c>
      <c r="C21" s="153" t="s">
        <v>1221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1228</v>
      </c>
      <c r="C22" s="144" t="s">
        <v>1179</v>
      </c>
      <c r="D22" s="144" t="s">
        <v>1180</v>
      </c>
      <c r="E22" s="144" t="s">
        <v>1181</v>
      </c>
      <c r="F22" s="145" t="s">
        <v>1170</v>
      </c>
      <c r="G22" s="145" t="s">
        <v>1160</v>
      </c>
      <c r="H22" s="146" t="s">
        <v>1182</v>
      </c>
      <c r="I22" s="146" t="s">
        <v>1183</v>
      </c>
      <c r="J22" s="147" t="s">
        <v>1184</v>
      </c>
      <c r="K22" s="148" t="s">
        <v>1185</v>
      </c>
      <c r="L22" s="18" t="s">
        <v>1186</v>
      </c>
      <c r="M22" s="149" t="s">
        <v>1187</v>
      </c>
    </row>
    <row r="23" spans="1:13" x14ac:dyDescent="0.25">
      <c r="A23" s="160">
        <v>17</v>
      </c>
      <c r="B23" s="161" t="s">
        <v>1229</v>
      </c>
      <c r="C23" s="153" t="s">
        <v>1230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1234</v>
      </c>
      <c r="C24" s="153" t="s">
        <v>1230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1236</v>
      </c>
      <c r="C25" s="153" t="s">
        <v>1230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1239</v>
      </c>
      <c r="C26" s="153" t="s">
        <v>1230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1243</v>
      </c>
      <c r="C27" s="153" t="s">
        <v>1230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1245</v>
      </c>
      <c r="C28" s="153" t="s">
        <v>1230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1247</v>
      </c>
      <c r="C29" s="153" t="s">
        <v>1230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1250</v>
      </c>
      <c r="C30" s="153" t="s">
        <v>1189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1253</v>
      </c>
      <c r="C31" s="153" t="s">
        <v>1189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1255</v>
      </c>
      <c r="C32" s="153" t="s">
        <v>1230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1257</v>
      </c>
      <c r="C33" s="153" t="s">
        <v>1230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1259</v>
      </c>
      <c r="C34" s="153" t="s">
        <v>1230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1261</v>
      </c>
      <c r="C35" s="153" t="s">
        <v>1230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1263</v>
      </c>
      <c r="C36" s="144" t="s">
        <v>1179</v>
      </c>
      <c r="D36" s="144" t="s">
        <v>1180</v>
      </c>
      <c r="E36" s="144" t="s">
        <v>1181</v>
      </c>
      <c r="F36" s="145" t="s">
        <v>1170</v>
      </c>
      <c r="G36" s="145" t="s">
        <v>1160</v>
      </c>
      <c r="H36" s="146" t="s">
        <v>1182</v>
      </c>
      <c r="I36" s="146" t="s">
        <v>1183</v>
      </c>
      <c r="J36" s="147" t="s">
        <v>1184</v>
      </c>
      <c r="K36" s="148" t="s">
        <v>1185</v>
      </c>
      <c r="L36" s="18" t="s">
        <v>1186</v>
      </c>
      <c r="M36" s="149" t="s">
        <v>1187</v>
      </c>
    </row>
    <row r="37" spans="1:13" ht="25.5" x14ac:dyDescent="0.25">
      <c r="A37" s="160">
        <v>30</v>
      </c>
      <c r="B37" s="170" t="s">
        <v>1264</v>
      </c>
      <c r="C37" s="153" t="s">
        <v>1265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1268</v>
      </c>
      <c r="C38" s="153" t="s">
        <v>1265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1271</v>
      </c>
      <c r="C39" s="153" t="s">
        <v>1265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1273</v>
      </c>
      <c r="C40" s="153" t="s">
        <v>1265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1275</v>
      </c>
      <c r="C41" s="153" t="s">
        <v>1265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1278</v>
      </c>
      <c r="C42" s="153" t="s">
        <v>1265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1280</v>
      </c>
      <c r="C43" s="153" t="s">
        <v>1265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1282</v>
      </c>
      <c r="C44" s="153" t="s">
        <v>1265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1284</v>
      </c>
      <c r="C45" s="153" t="s">
        <v>1265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1286</v>
      </c>
      <c r="C46" s="153" t="s">
        <v>1265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1290</v>
      </c>
      <c r="C47" s="153" t="s">
        <v>1265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1292</v>
      </c>
      <c r="C48" s="144" t="s">
        <v>1179</v>
      </c>
      <c r="D48" s="144" t="s">
        <v>1180</v>
      </c>
      <c r="E48" s="144" t="s">
        <v>1181</v>
      </c>
      <c r="F48" s="145" t="s">
        <v>1170</v>
      </c>
      <c r="G48" s="145" t="s">
        <v>1160</v>
      </c>
      <c r="H48" s="146" t="s">
        <v>1182</v>
      </c>
      <c r="I48" s="146" t="s">
        <v>1183</v>
      </c>
      <c r="J48" s="147" t="s">
        <v>1184</v>
      </c>
      <c r="K48" s="148" t="s">
        <v>1185</v>
      </c>
      <c r="L48" s="18" t="s">
        <v>1186</v>
      </c>
      <c r="M48" s="149" t="s">
        <v>1187</v>
      </c>
    </row>
    <row r="49" spans="1:13" x14ac:dyDescent="0.25">
      <c r="A49" s="160"/>
      <c r="B49" s="174" t="s">
        <v>1293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1294</v>
      </c>
      <c r="C50" s="153" t="s">
        <v>1221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1296</v>
      </c>
      <c r="C51" s="153" t="s">
        <v>1221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1298</v>
      </c>
      <c r="C52" s="153" t="s">
        <v>1221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1301</v>
      </c>
      <c r="C53" s="153" t="s">
        <v>1221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1303</v>
      </c>
      <c r="C54" s="153" t="s">
        <v>1221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1305</v>
      </c>
      <c r="C55" s="153" t="s">
        <v>1221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1307</v>
      </c>
      <c r="C56" s="153" t="s">
        <v>1221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1309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1310</v>
      </c>
      <c r="C58" s="153" t="s">
        <v>1221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1313</v>
      </c>
      <c r="C59" s="153" t="s">
        <v>1221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1315</v>
      </c>
      <c r="C60" s="153" t="s">
        <v>1221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1317</v>
      </c>
      <c r="C61" s="153" t="s">
        <v>1221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1319</v>
      </c>
      <c r="C62" s="153" t="s">
        <v>1221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1321</v>
      </c>
      <c r="C63" s="153" t="s">
        <v>1221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1323</v>
      </c>
      <c r="C64" s="153" t="s">
        <v>1221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1325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1326</v>
      </c>
      <c r="C66" s="182" t="s">
        <v>1221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1328</v>
      </c>
      <c r="C67" s="182" t="s">
        <v>1221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1331</v>
      </c>
      <c r="C68" s="182" t="s">
        <v>1221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1334</v>
      </c>
      <c r="C69" s="182" t="s">
        <v>1221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1337</v>
      </c>
      <c r="C70" s="153" t="s">
        <v>1221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1339</v>
      </c>
      <c r="C71" s="153" t="s">
        <v>1221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1342</v>
      </c>
      <c r="C72" s="153" t="s">
        <v>1221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1345</v>
      </c>
      <c r="C73" s="153" t="s">
        <v>1221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1347</v>
      </c>
      <c r="C74" s="153" t="s">
        <v>1221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1349</v>
      </c>
      <c r="C75" s="153" t="s">
        <v>1221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1351</v>
      </c>
      <c r="C76" s="153" t="s">
        <v>1221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1353</v>
      </c>
      <c r="C77" s="153" t="s">
        <v>1221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1355</v>
      </c>
      <c r="C78" s="153" t="s">
        <v>1221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1357</v>
      </c>
      <c r="C79" s="153" t="s">
        <v>1221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1359</v>
      </c>
      <c r="C80" s="153" t="s">
        <v>1221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1361</v>
      </c>
      <c r="C81" s="153" t="s">
        <v>1221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1363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1364</v>
      </c>
      <c r="C83" s="153" t="s">
        <v>1221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1367</v>
      </c>
      <c r="C84" s="153" t="s">
        <v>1221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1369</v>
      </c>
      <c r="C85" s="153" t="s">
        <v>1221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1371</v>
      </c>
      <c r="C86" s="144" t="s">
        <v>1179</v>
      </c>
      <c r="D86" s="144" t="s">
        <v>1180</v>
      </c>
      <c r="E86" s="144" t="s">
        <v>1181</v>
      </c>
      <c r="F86" s="145" t="s">
        <v>1170</v>
      </c>
      <c r="G86" s="145" t="s">
        <v>1160</v>
      </c>
      <c r="H86" s="146" t="s">
        <v>1182</v>
      </c>
      <c r="I86" s="146" t="s">
        <v>1183</v>
      </c>
      <c r="J86" s="147" t="s">
        <v>1184</v>
      </c>
      <c r="K86" s="148" t="s">
        <v>1185</v>
      </c>
      <c r="L86" s="18" t="s">
        <v>1186</v>
      </c>
      <c r="M86" s="149" t="s">
        <v>1187</v>
      </c>
    </row>
    <row r="87" spans="1:13" x14ac:dyDescent="0.25">
      <c r="A87" s="160">
        <v>74</v>
      </c>
      <c r="B87" s="152" t="s">
        <v>1372</v>
      </c>
      <c r="C87" s="153" t="s">
        <v>1221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1375</v>
      </c>
      <c r="C88" s="153" t="s">
        <v>1221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1377</v>
      </c>
      <c r="C89" s="153" t="s">
        <v>1265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1380</v>
      </c>
      <c r="C90" s="153" t="s">
        <v>1265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1382</v>
      </c>
      <c r="C91" s="153" t="s">
        <v>1265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1385</v>
      </c>
      <c r="C92" s="153" t="s">
        <v>1265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1388</v>
      </c>
      <c r="C93" s="153" t="s">
        <v>1265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1390</v>
      </c>
      <c r="C94" s="144" t="s">
        <v>1179</v>
      </c>
      <c r="D94" s="144" t="s">
        <v>1180</v>
      </c>
      <c r="E94" s="144" t="s">
        <v>1181</v>
      </c>
      <c r="F94" s="145" t="s">
        <v>1170</v>
      </c>
      <c r="G94" s="145" t="s">
        <v>1160</v>
      </c>
      <c r="H94" s="146" t="s">
        <v>1182</v>
      </c>
      <c r="I94" s="146" t="s">
        <v>1183</v>
      </c>
      <c r="J94" s="147" t="s">
        <v>1184</v>
      </c>
      <c r="K94" s="148" t="s">
        <v>1185</v>
      </c>
      <c r="L94" s="18" t="s">
        <v>1186</v>
      </c>
      <c r="M94" s="149" t="s">
        <v>1187</v>
      </c>
    </row>
    <row r="95" spans="1:13" x14ac:dyDescent="0.25">
      <c r="A95" s="160">
        <v>81</v>
      </c>
      <c r="B95" s="152" t="s">
        <v>1391</v>
      </c>
      <c r="C95" s="153" t="s">
        <v>1221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1393</v>
      </c>
      <c r="C96" s="153" t="s">
        <v>1221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1396</v>
      </c>
      <c r="C97" s="144" t="s">
        <v>1179</v>
      </c>
      <c r="D97" s="144" t="s">
        <v>1180</v>
      </c>
      <c r="E97" s="144" t="s">
        <v>1181</v>
      </c>
      <c r="F97" s="145" t="s">
        <v>1170</v>
      </c>
      <c r="G97" s="145" t="s">
        <v>1160</v>
      </c>
      <c r="H97" s="146" t="s">
        <v>1182</v>
      </c>
      <c r="I97" s="146" t="s">
        <v>1183</v>
      </c>
      <c r="J97" s="147" t="s">
        <v>1184</v>
      </c>
      <c r="K97" s="148" t="s">
        <v>1185</v>
      </c>
      <c r="L97" s="18" t="s">
        <v>1186</v>
      </c>
      <c r="M97" s="149" t="s">
        <v>1187</v>
      </c>
    </row>
    <row r="98" spans="1:13" x14ac:dyDescent="0.25">
      <c r="A98" s="160"/>
      <c r="B98" s="174" t="s">
        <v>1397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1398</v>
      </c>
      <c r="C99" s="182" t="s">
        <v>1265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1401</v>
      </c>
      <c r="C100" s="182" t="s">
        <v>1265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1404</v>
      </c>
      <c r="C101" s="182" t="s">
        <v>1265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1406</v>
      </c>
      <c r="C102" s="182" t="s">
        <v>1265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1408</v>
      </c>
      <c r="C103" s="182" t="s">
        <v>1265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1265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1265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1156</v>
      </c>
      <c r="C107" s="182" t="s">
        <v>1265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1265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1265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1265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1265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1265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1265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1265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1265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1221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1221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1221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1221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1221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1221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1221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1221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1221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1221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1221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1221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1221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1221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1221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1221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1221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1179</v>
      </c>
      <c r="D142" s="144" t="s">
        <v>1180</v>
      </c>
      <c r="E142" s="144" t="s">
        <v>1181</v>
      </c>
      <c r="F142" s="145" t="s">
        <v>1170</v>
      </c>
      <c r="G142" s="145" t="s">
        <v>1160</v>
      </c>
      <c r="H142" s="146" t="s">
        <v>1182</v>
      </c>
      <c r="I142" s="146" t="s">
        <v>1183</v>
      </c>
      <c r="J142" s="147" t="s">
        <v>1184</v>
      </c>
      <c r="K142" s="148" t="s">
        <v>1185</v>
      </c>
      <c r="L142" s="18" t="s">
        <v>1186</v>
      </c>
      <c r="M142" s="149" t="s">
        <v>1187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1179</v>
      </c>
      <c r="D146" s="144" t="s">
        <v>1180</v>
      </c>
      <c r="E146" s="144" t="s">
        <v>1181</v>
      </c>
      <c r="F146" s="145" t="s">
        <v>1170</v>
      </c>
      <c r="G146" s="145" t="s">
        <v>1160</v>
      </c>
      <c r="H146" s="146" t="s">
        <v>1182</v>
      </c>
      <c r="I146" s="146" t="s">
        <v>1183</v>
      </c>
      <c r="J146" s="147" t="s">
        <v>1184</v>
      </c>
      <c r="K146" s="148" t="s">
        <v>1185</v>
      </c>
      <c r="L146" s="18" t="s">
        <v>1186</v>
      </c>
      <c r="M146" s="149" t="s">
        <v>1187</v>
      </c>
    </row>
    <row r="147" spans="1:13" x14ac:dyDescent="0.25">
      <c r="A147" s="160">
        <v>125</v>
      </c>
      <c r="B147" s="152" t="s">
        <v>95</v>
      </c>
      <c r="C147" s="153" t="s">
        <v>1221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1221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1221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1221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1221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1179</v>
      </c>
      <c r="D155" s="144" t="s">
        <v>1180</v>
      </c>
      <c r="E155" s="144" t="s">
        <v>1181</v>
      </c>
      <c r="F155" s="145" t="s">
        <v>1170</v>
      </c>
      <c r="G155" s="145" t="s">
        <v>1160</v>
      </c>
      <c r="H155" s="146" t="s">
        <v>1182</v>
      </c>
      <c r="I155" s="146" t="s">
        <v>1183</v>
      </c>
      <c r="J155" s="147" t="s">
        <v>1184</v>
      </c>
      <c r="K155" s="148" t="s">
        <v>1185</v>
      </c>
      <c r="L155" s="18" t="s">
        <v>1186</v>
      </c>
      <c r="M155" s="149" t="s">
        <v>1187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1221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1179</v>
      </c>
      <c r="D170" s="144" t="s">
        <v>1180</v>
      </c>
      <c r="E170" s="144" t="s">
        <v>1181</v>
      </c>
      <c r="F170" s="145" t="s">
        <v>1170</v>
      </c>
      <c r="G170" s="145" t="s">
        <v>1160</v>
      </c>
      <c r="H170" s="146" t="s">
        <v>1182</v>
      </c>
      <c r="I170" s="146" t="s">
        <v>1183</v>
      </c>
      <c r="J170" s="147" t="s">
        <v>1184</v>
      </c>
      <c r="K170" s="148" t="s">
        <v>1185</v>
      </c>
      <c r="L170" s="18" t="s">
        <v>1186</v>
      </c>
      <c r="M170" s="149" t="s">
        <v>1187</v>
      </c>
    </row>
    <row r="171" spans="1:13" x14ac:dyDescent="0.25">
      <c r="A171" s="160">
        <v>147</v>
      </c>
      <c r="B171" s="152" t="s">
        <v>158</v>
      </c>
      <c r="C171" s="153" t="s">
        <v>1221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1221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1221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1221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1180</v>
      </c>
      <c r="E176" s="144" t="s">
        <v>1181</v>
      </c>
      <c r="F176" s="145" t="s">
        <v>1170</v>
      </c>
      <c r="G176" s="145" t="s">
        <v>1160</v>
      </c>
      <c r="H176" s="146" t="s">
        <v>1182</v>
      </c>
      <c r="I176" s="146" t="s">
        <v>1183</v>
      </c>
      <c r="J176" s="147" t="s">
        <v>175</v>
      </c>
      <c r="K176" s="148" t="s">
        <v>1185</v>
      </c>
      <c r="L176" s="18" t="s">
        <v>1186</v>
      </c>
      <c r="M176" s="149" t="s">
        <v>1187</v>
      </c>
    </row>
    <row r="177" spans="1:13" x14ac:dyDescent="0.25">
      <c r="A177" s="160">
        <v>152</v>
      </c>
      <c r="B177" s="152" t="s">
        <v>176</v>
      </c>
      <c r="C177" s="153" t="s">
        <v>1221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1221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1221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1221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1221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1221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1221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1221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1221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1221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1221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1221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1221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1221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1221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1221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1179</v>
      </c>
      <c r="D193" s="144" t="s">
        <v>1180</v>
      </c>
      <c r="E193" s="144" t="s">
        <v>1181</v>
      </c>
      <c r="F193" s="145" t="s">
        <v>1170</v>
      </c>
      <c r="G193" s="145" t="s">
        <v>1160</v>
      </c>
      <c r="H193" s="146" t="s">
        <v>1182</v>
      </c>
      <c r="I193" s="146" t="s">
        <v>1183</v>
      </c>
      <c r="J193" s="147" t="s">
        <v>1184</v>
      </c>
      <c r="K193" s="148" t="s">
        <v>1185</v>
      </c>
      <c r="L193" s="18" t="s">
        <v>1186</v>
      </c>
      <c r="M193" s="149" t="s">
        <v>1187</v>
      </c>
    </row>
    <row r="194" spans="1:13" x14ac:dyDescent="0.25">
      <c r="A194" s="160">
        <v>168</v>
      </c>
      <c r="B194" s="152" t="s">
        <v>210</v>
      </c>
      <c r="C194" s="153" t="s">
        <v>1221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1221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1179</v>
      </c>
      <c r="D198" s="144" t="s">
        <v>1180</v>
      </c>
      <c r="E198" s="144" t="s">
        <v>1181</v>
      </c>
      <c r="F198" s="145" t="s">
        <v>1170</v>
      </c>
      <c r="G198" s="145" t="s">
        <v>1160</v>
      </c>
      <c r="H198" s="146" t="s">
        <v>1182</v>
      </c>
      <c r="I198" s="146" t="s">
        <v>1183</v>
      </c>
      <c r="J198" s="147" t="s">
        <v>1184</v>
      </c>
      <c r="K198" s="148" t="s">
        <v>1185</v>
      </c>
      <c r="L198" s="18" t="s">
        <v>1186</v>
      </c>
      <c r="M198" s="149" t="s">
        <v>1187</v>
      </c>
    </row>
    <row r="199" spans="1:13" x14ac:dyDescent="0.25">
      <c r="A199" s="160">
        <v>172</v>
      </c>
      <c r="B199" s="152" t="s">
        <v>221</v>
      </c>
      <c r="C199" s="153" t="s">
        <v>1221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1221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1221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1221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1221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1221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1221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1179</v>
      </c>
      <c r="D211" s="144" t="s">
        <v>1180</v>
      </c>
      <c r="E211" s="144" t="s">
        <v>1181</v>
      </c>
      <c r="F211" s="145" t="s">
        <v>1170</v>
      </c>
      <c r="G211" s="145" t="s">
        <v>1160</v>
      </c>
      <c r="H211" s="146" t="s">
        <v>1182</v>
      </c>
      <c r="I211" s="146" t="s">
        <v>1183</v>
      </c>
      <c r="J211" s="147" t="s">
        <v>1184</v>
      </c>
      <c r="K211" s="148" t="s">
        <v>1185</v>
      </c>
      <c r="L211" s="18" t="s">
        <v>1186</v>
      </c>
      <c r="M211" s="149" t="s">
        <v>1187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1221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1179</v>
      </c>
      <c r="D256" s="144" t="s">
        <v>1180</v>
      </c>
      <c r="E256" s="144" t="s">
        <v>1181</v>
      </c>
      <c r="F256" s="145" t="s">
        <v>1170</v>
      </c>
      <c r="G256" s="145" t="s">
        <v>1160</v>
      </c>
      <c r="H256" s="146" t="s">
        <v>1182</v>
      </c>
      <c r="I256" s="146" t="s">
        <v>1183</v>
      </c>
      <c r="J256" s="147" t="s">
        <v>1184</v>
      </c>
      <c r="K256" s="148" t="s">
        <v>1185</v>
      </c>
      <c r="L256" s="18" t="s">
        <v>1186</v>
      </c>
      <c r="M256" s="149" t="s">
        <v>1187</v>
      </c>
    </row>
    <row r="257" spans="1:13" x14ac:dyDescent="0.25">
      <c r="A257" s="160">
        <v>228</v>
      </c>
      <c r="B257" s="152" t="s">
        <v>340</v>
      </c>
      <c r="C257" s="153" t="s">
        <v>1221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1221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1179</v>
      </c>
      <c r="D259" s="144" t="s">
        <v>1180</v>
      </c>
      <c r="E259" s="144" t="s">
        <v>1181</v>
      </c>
      <c r="F259" s="145" t="s">
        <v>1170</v>
      </c>
      <c r="G259" s="145" t="s">
        <v>1160</v>
      </c>
      <c r="H259" s="146" t="s">
        <v>1182</v>
      </c>
      <c r="I259" s="146" t="s">
        <v>1183</v>
      </c>
      <c r="J259" s="147" t="s">
        <v>1184</v>
      </c>
      <c r="K259" s="148" t="s">
        <v>1185</v>
      </c>
      <c r="L259" s="18" t="s">
        <v>1186</v>
      </c>
      <c r="M259" s="149" t="s">
        <v>1187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1179</v>
      </c>
      <c r="D264" s="144" t="s">
        <v>1180</v>
      </c>
      <c r="E264" s="144" t="s">
        <v>1181</v>
      </c>
      <c r="F264" s="145" t="s">
        <v>1170</v>
      </c>
      <c r="G264" s="145" t="s">
        <v>1160</v>
      </c>
      <c r="H264" s="146" t="s">
        <v>1182</v>
      </c>
      <c r="I264" s="146" t="s">
        <v>1183</v>
      </c>
      <c r="J264" s="147" t="s">
        <v>1184</v>
      </c>
      <c r="K264" s="148" t="s">
        <v>1185</v>
      </c>
      <c r="L264" s="18" t="s">
        <v>1186</v>
      </c>
      <c r="M264" s="149" t="s">
        <v>1187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1179</v>
      </c>
      <c r="D278" s="144" t="s">
        <v>1180</v>
      </c>
      <c r="E278" s="144" t="s">
        <v>1181</v>
      </c>
      <c r="F278" s="145" t="s">
        <v>1170</v>
      </c>
      <c r="G278" s="145" t="s">
        <v>1160</v>
      </c>
      <c r="H278" s="146" t="s">
        <v>1182</v>
      </c>
      <c r="I278" s="146" t="s">
        <v>1183</v>
      </c>
      <c r="J278" s="147" t="s">
        <v>1184</v>
      </c>
      <c r="K278" s="148" t="s">
        <v>1185</v>
      </c>
      <c r="L278" s="18" t="s">
        <v>1186</v>
      </c>
      <c r="M278" s="149" t="s">
        <v>1187</v>
      </c>
    </row>
    <row r="279" spans="1:13" x14ac:dyDescent="0.25">
      <c r="A279" s="160">
        <v>247</v>
      </c>
      <c r="B279" s="152" t="s">
        <v>390</v>
      </c>
      <c r="C279" s="153" t="s">
        <v>1221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1221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1221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1179</v>
      </c>
      <c r="D282" s="144" t="s">
        <v>1180</v>
      </c>
      <c r="E282" s="144" t="s">
        <v>1181</v>
      </c>
      <c r="F282" s="145" t="s">
        <v>1170</v>
      </c>
      <c r="G282" s="145" t="s">
        <v>1160</v>
      </c>
      <c r="H282" s="146" t="s">
        <v>1182</v>
      </c>
      <c r="I282" s="146" t="s">
        <v>1183</v>
      </c>
      <c r="J282" s="147" t="s">
        <v>1184</v>
      </c>
      <c r="K282" s="148" t="s">
        <v>1185</v>
      </c>
      <c r="L282" s="18" t="s">
        <v>1186</v>
      </c>
      <c r="M282" s="149" t="s">
        <v>1187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1179</v>
      </c>
      <c r="D286" s="144" t="s">
        <v>1180</v>
      </c>
      <c r="E286" s="144" t="s">
        <v>1181</v>
      </c>
      <c r="F286" s="145" t="s">
        <v>1170</v>
      </c>
      <c r="G286" s="145" t="s">
        <v>1160</v>
      </c>
      <c r="H286" s="146" t="s">
        <v>1182</v>
      </c>
      <c r="I286" s="146" t="s">
        <v>1183</v>
      </c>
      <c r="J286" s="147" t="s">
        <v>1184</v>
      </c>
      <c r="K286" s="148" t="s">
        <v>1185</v>
      </c>
      <c r="L286" s="18" t="s">
        <v>1186</v>
      </c>
      <c r="M286" s="149" t="s">
        <v>1187</v>
      </c>
    </row>
    <row r="287" spans="1:13" x14ac:dyDescent="0.25">
      <c r="A287" s="160">
        <v>253</v>
      </c>
      <c r="B287" s="187" t="s">
        <v>410</v>
      </c>
      <c r="C287" s="182" t="s">
        <v>1221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1221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1221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1221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1221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1221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1221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1221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1221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1221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1221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1221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1221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1180</v>
      </c>
      <c r="E300" s="144" t="s">
        <v>1181</v>
      </c>
      <c r="F300" s="145" t="s">
        <v>1170</v>
      </c>
      <c r="G300" s="145" t="s">
        <v>1160</v>
      </c>
      <c r="H300" s="146" t="s">
        <v>1182</v>
      </c>
      <c r="I300" s="146" t="s">
        <v>1183</v>
      </c>
      <c r="J300" s="147" t="s">
        <v>175</v>
      </c>
      <c r="K300" s="148" t="s">
        <v>1185</v>
      </c>
      <c r="L300" s="18" t="s">
        <v>1186</v>
      </c>
      <c r="M300" s="149" t="s">
        <v>1187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1179</v>
      </c>
      <c r="D310" s="144" t="s">
        <v>1180</v>
      </c>
      <c r="E310" s="144" t="s">
        <v>1181</v>
      </c>
      <c r="F310" s="145" t="s">
        <v>1170</v>
      </c>
      <c r="G310" s="145" t="s">
        <v>1160</v>
      </c>
      <c r="H310" s="146" t="s">
        <v>1182</v>
      </c>
      <c r="I310" s="146" t="s">
        <v>1183</v>
      </c>
      <c r="J310" s="147" t="s">
        <v>1184</v>
      </c>
      <c r="K310" s="148" t="s">
        <v>1185</v>
      </c>
      <c r="L310" s="18" t="s">
        <v>1186</v>
      </c>
      <c r="M310" s="149" t="s">
        <v>1187</v>
      </c>
    </row>
    <row r="311" spans="1:13" x14ac:dyDescent="0.25">
      <c r="A311" s="160">
        <v>275</v>
      </c>
      <c r="B311" s="152" t="s">
        <v>465</v>
      </c>
      <c r="C311" s="153" t="s">
        <v>1230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1230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1179</v>
      </c>
      <c r="D313" s="144" t="s">
        <v>1180</v>
      </c>
      <c r="E313" s="144" t="s">
        <v>1181</v>
      </c>
      <c r="F313" s="145" t="s">
        <v>1170</v>
      </c>
      <c r="G313" s="145" t="s">
        <v>1160</v>
      </c>
      <c r="H313" s="146" t="s">
        <v>1182</v>
      </c>
      <c r="I313" s="146" t="s">
        <v>1183</v>
      </c>
      <c r="J313" s="147" t="s">
        <v>1184</v>
      </c>
      <c r="K313" s="148" t="s">
        <v>1185</v>
      </c>
      <c r="L313" s="18" t="s">
        <v>1186</v>
      </c>
      <c r="M313" s="149" t="s">
        <v>1187</v>
      </c>
    </row>
    <row r="314" spans="1:13" x14ac:dyDescent="0.25">
      <c r="A314" s="160">
        <v>277</v>
      </c>
      <c r="B314" s="152" t="s">
        <v>472</v>
      </c>
      <c r="C314" s="153" t="s">
        <v>1230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1230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1230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1230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1230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1230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1230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1230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1230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1230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1230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1179</v>
      </c>
      <c r="D325" s="144" t="s">
        <v>1180</v>
      </c>
      <c r="E325" s="144" t="s">
        <v>1181</v>
      </c>
      <c r="F325" s="145" t="s">
        <v>1170</v>
      </c>
      <c r="G325" s="145" t="s">
        <v>1160</v>
      </c>
      <c r="H325" s="146" t="s">
        <v>1182</v>
      </c>
      <c r="I325" s="146" t="s">
        <v>1183</v>
      </c>
      <c r="J325" s="147" t="s">
        <v>1184</v>
      </c>
      <c r="K325" s="148" t="s">
        <v>1185</v>
      </c>
      <c r="L325" s="18" t="s">
        <v>1186</v>
      </c>
      <c r="M325" s="149" t="s">
        <v>1187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1221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1221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1221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1221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1221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1179</v>
      </c>
      <c r="D339" s="144" t="s">
        <v>1180</v>
      </c>
      <c r="E339" s="144" t="s">
        <v>1181</v>
      </c>
      <c r="F339" s="145" t="s">
        <v>1170</v>
      </c>
      <c r="G339" s="145" t="s">
        <v>1160</v>
      </c>
      <c r="H339" s="146" t="s">
        <v>1182</v>
      </c>
      <c r="I339" s="146" t="s">
        <v>1183</v>
      </c>
      <c r="J339" s="147" t="s">
        <v>1184</v>
      </c>
      <c r="K339" s="148" t="s">
        <v>1185</v>
      </c>
      <c r="L339" s="18" t="s">
        <v>1186</v>
      </c>
      <c r="M339" s="149" t="s">
        <v>1187</v>
      </c>
    </row>
    <row r="340" spans="1:13" x14ac:dyDescent="0.25">
      <c r="A340" s="160">
        <v>301</v>
      </c>
      <c r="B340" s="152" t="s">
        <v>528</v>
      </c>
      <c r="C340" s="153" t="s">
        <v>1221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1221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1221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1221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1221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1221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1221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1179</v>
      </c>
      <c r="D347" s="144" t="s">
        <v>1180</v>
      </c>
      <c r="E347" s="144" t="s">
        <v>1181</v>
      </c>
      <c r="F347" s="145" t="s">
        <v>1170</v>
      </c>
      <c r="G347" s="145" t="s">
        <v>1160</v>
      </c>
      <c r="H347" s="146" t="s">
        <v>1182</v>
      </c>
      <c r="I347" s="146" t="s">
        <v>1183</v>
      </c>
      <c r="J347" s="147" t="s">
        <v>1184</v>
      </c>
      <c r="K347" s="148" t="s">
        <v>1185</v>
      </c>
      <c r="L347" s="18" t="s">
        <v>1186</v>
      </c>
      <c r="M347" s="149" t="s">
        <v>1187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1221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1221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1221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1179</v>
      </c>
      <c r="D364" s="144" t="s">
        <v>1180</v>
      </c>
      <c r="E364" s="144" t="s">
        <v>1181</v>
      </c>
      <c r="F364" s="145" t="s">
        <v>1170</v>
      </c>
      <c r="G364" s="145" t="s">
        <v>1160</v>
      </c>
      <c r="H364" s="146" t="s">
        <v>1182</v>
      </c>
      <c r="I364" s="146" t="s">
        <v>1183</v>
      </c>
      <c r="J364" s="147" t="s">
        <v>1184</v>
      </c>
      <c r="K364" s="148" t="s">
        <v>1185</v>
      </c>
      <c r="L364" s="18" t="s">
        <v>1186</v>
      </c>
      <c r="M364" s="149" t="s">
        <v>1187</v>
      </c>
    </row>
    <row r="365" spans="1:13" x14ac:dyDescent="0.25">
      <c r="A365" s="160">
        <v>324</v>
      </c>
      <c r="B365" s="187" t="s">
        <v>586</v>
      </c>
      <c r="C365" s="182" t="s">
        <v>1221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1221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1221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1221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1221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1221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1179</v>
      </c>
      <c r="D375" s="144" t="s">
        <v>1180</v>
      </c>
      <c r="E375" s="144" t="s">
        <v>1181</v>
      </c>
      <c r="F375" s="145" t="s">
        <v>1170</v>
      </c>
      <c r="G375" s="145" t="s">
        <v>1160</v>
      </c>
      <c r="H375" s="146" t="s">
        <v>1182</v>
      </c>
      <c r="I375" s="146" t="s">
        <v>1183</v>
      </c>
      <c r="J375" s="147" t="s">
        <v>1184</v>
      </c>
      <c r="K375" s="148" t="s">
        <v>1185</v>
      </c>
      <c r="L375" s="18" t="s">
        <v>1186</v>
      </c>
      <c r="M375" s="149" t="s">
        <v>1187</v>
      </c>
    </row>
    <row r="376" spans="1:13" x14ac:dyDescent="0.25">
      <c r="A376" s="160">
        <v>334</v>
      </c>
      <c r="B376" s="187" t="s">
        <v>609</v>
      </c>
      <c r="C376" s="182" t="s">
        <v>1221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1221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1221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1221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1179</v>
      </c>
      <c r="D380" s="144" t="s">
        <v>1180</v>
      </c>
      <c r="E380" s="144" t="s">
        <v>1181</v>
      </c>
      <c r="F380" s="145" t="s">
        <v>1170</v>
      </c>
      <c r="G380" s="145" t="s">
        <v>1160</v>
      </c>
      <c r="H380" s="146" t="s">
        <v>1182</v>
      </c>
      <c r="I380" s="146" t="s">
        <v>1183</v>
      </c>
      <c r="J380" s="147" t="s">
        <v>1184</v>
      </c>
      <c r="K380" s="148" t="s">
        <v>1185</v>
      </c>
      <c r="L380" s="18" t="s">
        <v>1186</v>
      </c>
      <c r="M380" s="149" t="s">
        <v>1187</v>
      </c>
    </row>
    <row r="381" spans="1:13" x14ac:dyDescent="0.25">
      <c r="A381" s="160">
        <v>338</v>
      </c>
      <c r="B381" s="152" t="s">
        <v>617</v>
      </c>
      <c r="C381" s="153" t="s">
        <v>1221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1221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1221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1180</v>
      </c>
      <c r="E387" s="144" t="s">
        <v>1181</v>
      </c>
      <c r="F387" s="145" t="s">
        <v>1170</v>
      </c>
      <c r="G387" s="145" t="s">
        <v>1160</v>
      </c>
      <c r="H387" s="146" t="s">
        <v>1182</v>
      </c>
      <c r="I387" s="146" t="s">
        <v>1183</v>
      </c>
      <c r="J387" s="147" t="s">
        <v>175</v>
      </c>
      <c r="K387" s="148" t="s">
        <v>1185</v>
      </c>
      <c r="L387" s="18" t="s">
        <v>1186</v>
      </c>
      <c r="M387" s="149" t="s">
        <v>1187</v>
      </c>
    </row>
    <row r="388" spans="1:13" x14ac:dyDescent="0.25">
      <c r="A388" s="160">
        <v>344</v>
      </c>
      <c r="B388" s="152" t="s">
        <v>632</v>
      </c>
      <c r="C388" s="153" t="s">
        <v>1221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1221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1221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1189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1179</v>
      </c>
      <c r="D392" s="144" t="s">
        <v>1180</v>
      </c>
      <c r="E392" s="144" t="s">
        <v>1181</v>
      </c>
      <c r="F392" s="145" t="s">
        <v>1170</v>
      </c>
      <c r="G392" s="145" t="s">
        <v>1160</v>
      </c>
      <c r="H392" s="146" t="s">
        <v>1182</v>
      </c>
      <c r="I392" s="146" t="s">
        <v>1183</v>
      </c>
      <c r="J392" s="147" t="s">
        <v>1184</v>
      </c>
      <c r="K392" s="148" t="s">
        <v>1185</v>
      </c>
      <c r="L392" s="18" t="s">
        <v>1186</v>
      </c>
      <c r="M392" s="149" t="s">
        <v>1187</v>
      </c>
    </row>
    <row r="393" spans="1:13" x14ac:dyDescent="0.25">
      <c r="A393" s="160">
        <v>348</v>
      </c>
      <c r="B393" s="187" t="s">
        <v>641</v>
      </c>
      <c r="C393" s="153" t="s">
        <v>1221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1221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1221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1221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1179</v>
      </c>
      <c r="D399" s="144" t="s">
        <v>1180</v>
      </c>
      <c r="E399" s="144" t="s">
        <v>1181</v>
      </c>
      <c r="F399" s="145" t="s">
        <v>1170</v>
      </c>
      <c r="G399" s="145" t="s">
        <v>1160</v>
      </c>
      <c r="H399" s="146" t="s">
        <v>1182</v>
      </c>
      <c r="I399" s="146" t="s">
        <v>1183</v>
      </c>
      <c r="J399" s="147" t="s">
        <v>1184</v>
      </c>
      <c r="K399" s="148" t="s">
        <v>1185</v>
      </c>
      <c r="L399" s="18" t="s">
        <v>1186</v>
      </c>
      <c r="M399" s="149" t="s">
        <v>1187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1179</v>
      </c>
      <c r="D404" s="144" t="s">
        <v>1180</v>
      </c>
      <c r="E404" s="144" t="s">
        <v>1181</v>
      </c>
      <c r="F404" s="145" t="s">
        <v>1170</v>
      </c>
      <c r="G404" s="145" t="s">
        <v>1160</v>
      </c>
      <c r="H404" s="146" t="s">
        <v>1182</v>
      </c>
      <c r="I404" s="146" t="s">
        <v>1183</v>
      </c>
      <c r="J404" s="147" t="s">
        <v>1184</v>
      </c>
      <c r="K404" s="148" t="s">
        <v>1185</v>
      </c>
      <c r="L404" s="18" t="s">
        <v>1186</v>
      </c>
      <c r="M404" s="149" t="s">
        <v>1187</v>
      </c>
    </row>
    <row r="405" spans="1:13" x14ac:dyDescent="0.25">
      <c r="A405" s="160">
        <v>358</v>
      </c>
      <c r="B405" s="152" t="s">
        <v>667</v>
      </c>
      <c r="C405" s="153" t="s">
        <v>1221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1221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1221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1179</v>
      </c>
      <c r="D408" s="144" t="s">
        <v>1180</v>
      </c>
      <c r="E408" s="144" t="s">
        <v>1181</v>
      </c>
      <c r="F408" s="145" t="s">
        <v>1170</v>
      </c>
      <c r="G408" s="145" t="s">
        <v>1160</v>
      </c>
      <c r="H408" s="146" t="s">
        <v>1182</v>
      </c>
      <c r="I408" s="146" t="s">
        <v>1183</v>
      </c>
      <c r="J408" s="147" t="s">
        <v>1184</v>
      </c>
      <c r="K408" s="148" t="s">
        <v>1185</v>
      </c>
      <c r="L408" s="18" t="s">
        <v>1186</v>
      </c>
      <c r="M408" s="149" t="s">
        <v>1187</v>
      </c>
    </row>
    <row r="409" spans="1:13" x14ac:dyDescent="0.25">
      <c r="A409" s="160">
        <v>361</v>
      </c>
      <c r="B409" s="187" t="s">
        <v>674</v>
      </c>
      <c r="C409" s="153" t="s">
        <v>1221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1221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1221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1221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1221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1179</v>
      </c>
      <c r="D414" s="144" t="s">
        <v>1180</v>
      </c>
      <c r="E414" s="144" t="s">
        <v>1181</v>
      </c>
      <c r="F414" s="145" t="s">
        <v>1170</v>
      </c>
      <c r="G414" s="145" t="s">
        <v>1160</v>
      </c>
      <c r="H414" s="146" t="s">
        <v>1182</v>
      </c>
      <c r="I414" s="146" t="s">
        <v>1183</v>
      </c>
      <c r="J414" s="147" t="s">
        <v>1184</v>
      </c>
      <c r="K414" s="148" t="s">
        <v>1185</v>
      </c>
      <c r="L414" s="18" t="s">
        <v>1186</v>
      </c>
      <c r="M414" s="149" t="s">
        <v>1187</v>
      </c>
    </row>
    <row r="415" spans="1:13" x14ac:dyDescent="0.25">
      <c r="A415" s="160">
        <v>366</v>
      </c>
      <c r="B415" s="187" t="s">
        <v>687</v>
      </c>
      <c r="C415" s="153" t="s">
        <v>1221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1221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1221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1221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1221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1221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1221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1221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1221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1221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1179</v>
      </c>
      <c r="D425" s="144" t="s">
        <v>1180</v>
      </c>
      <c r="E425" s="144" t="s">
        <v>1181</v>
      </c>
      <c r="F425" s="145" t="s">
        <v>1170</v>
      </c>
      <c r="G425" s="145" t="s">
        <v>1160</v>
      </c>
      <c r="H425" s="146" t="s">
        <v>1182</v>
      </c>
      <c r="I425" s="146" t="s">
        <v>1183</v>
      </c>
      <c r="J425" s="147" t="s">
        <v>1184</v>
      </c>
      <c r="K425" s="148" t="s">
        <v>1185</v>
      </c>
      <c r="L425" s="18" t="s">
        <v>1186</v>
      </c>
      <c r="M425" s="149" t="s">
        <v>1187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1179</v>
      </c>
      <c r="D445" s="144" t="s">
        <v>1180</v>
      </c>
      <c r="E445" s="144" t="s">
        <v>1181</v>
      </c>
      <c r="F445" s="145" t="s">
        <v>1170</v>
      </c>
      <c r="G445" s="145" t="s">
        <v>1160</v>
      </c>
      <c r="H445" s="146" t="s">
        <v>1182</v>
      </c>
      <c r="I445" s="146" t="s">
        <v>1183</v>
      </c>
      <c r="J445" s="147" t="s">
        <v>1184</v>
      </c>
      <c r="K445" s="148" t="s">
        <v>1185</v>
      </c>
      <c r="L445" s="18" t="s">
        <v>1186</v>
      </c>
      <c r="M445" s="149" t="s">
        <v>1187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1189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1189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1189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1179</v>
      </c>
      <c r="D452" s="144" t="s">
        <v>1180</v>
      </c>
      <c r="E452" s="144" t="s">
        <v>1181</v>
      </c>
      <c r="F452" s="145" t="s">
        <v>1170</v>
      </c>
      <c r="G452" s="145" t="s">
        <v>1160</v>
      </c>
      <c r="H452" s="146" t="s">
        <v>1182</v>
      </c>
      <c r="I452" s="146" t="s">
        <v>1183</v>
      </c>
      <c r="J452" s="147" t="s">
        <v>1184</v>
      </c>
      <c r="K452" s="148" t="s">
        <v>1185</v>
      </c>
      <c r="L452" s="18" t="s">
        <v>1186</v>
      </c>
      <c r="M452" s="149" t="s">
        <v>1187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1179</v>
      </c>
      <c r="D461" s="144" t="s">
        <v>1180</v>
      </c>
      <c r="E461" s="144" t="s">
        <v>1181</v>
      </c>
      <c r="F461" s="145" t="s">
        <v>1170</v>
      </c>
      <c r="G461" s="145" t="s">
        <v>1160</v>
      </c>
      <c r="H461" s="146" t="s">
        <v>1182</v>
      </c>
      <c r="I461" s="146" t="s">
        <v>1183</v>
      </c>
      <c r="J461" s="147" t="s">
        <v>1184</v>
      </c>
      <c r="K461" s="148" t="s">
        <v>1185</v>
      </c>
      <c r="L461" s="18" t="s">
        <v>1186</v>
      </c>
      <c r="M461" s="149" t="s">
        <v>1187</v>
      </c>
    </row>
    <row r="462" spans="1:13" x14ac:dyDescent="0.25">
      <c r="A462" s="160">
        <v>409</v>
      </c>
      <c r="B462" s="187" t="s">
        <v>800</v>
      </c>
      <c r="C462" s="153" t="s">
        <v>1221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1221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1221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1221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1221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1221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1221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1221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1179</v>
      </c>
      <c r="D470" s="144" t="s">
        <v>1180</v>
      </c>
      <c r="E470" s="144" t="s">
        <v>1181</v>
      </c>
      <c r="F470" s="145" t="s">
        <v>1170</v>
      </c>
      <c r="G470" s="145" t="s">
        <v>1160</v>
      </c>
      <c r="H470" s="146" t="s">
        <v>1182</v>
      </c>
      <c r="I470" s="146" t="s">
        <v>1183</v>
      </c>
      <c r="J470" s="147" t="s">
        <v>1184</v>
      </c>
      <c r="K470" s="148" t="s">
        <v>1185</v>
      </c>
      <c r="L470" s="18" t="s">
        <v>1186</v>
      </c>
      <c r="M470" s="149" t="s">
        <v>1187</v>
      </c>
    </row>
    <row r="471" spans="1:13" x14ac:dyDescent="0.25">
      <c r="A471" s="160">
        <v>417</v>
      </c>
      <c r="B471" s="152" t="s">
        <v>817</v>
      </c>
      <c r="C471" s="153" t="s">
        <v>1221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1221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1221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1221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1221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1179</v>
      </c>
      <c r="D476" s="144" t="s">
        <v>1180</v>
      </c>
      <c r="E476" s="144" t="s">
        <v>1181</v>
      </c>
      <c r="F476" s="145" t="s">
        <v>1170</v>
      </c>
      <c r="G476" s="145" t="s">
        <v>1160</v>
      </c>
      <c r="H476" s="146" t="s">
        <v>1182</v>
      </c>
      <c r="I476" s="146" t="s">
        <v>1183</v>
      </c>
      <c r="J476" s="147" t="s">
        <v>1184</v>
      </c>
      <c r="K476" s="148" t="s">
        <v>1185</v>
      </c>
      <c r="L476" s="18" t="s">
        <v>1186</v>
      </c>
      <c r="M476" s="149" t="s">
        <v>1187</v>
      </c>
    </row>
    <row r="477" spans="1:13" x14ac:dyDescent="0.25">
      <c r="A477" s="160">
        <v>422</v>
      </c>
      <c r="B477" s="152" t="s">
        <v>828</v>
      </c>
      <c r="C477" s="153" t="s">
        <v>1221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1221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1179</v>
      </c>
      <c r="D479" s="144" t="s">
        <v>1180</v>
      </c>
      <c r="E479" s="144" t="s">
        <v>1181</v>
      </c>
      <c r="F479" s="145" t="s">
        <v>1170</v>
      </c>
      <c r="G479" s="145" t="s">
        <v>1160</v>
      </c>
      <c r="H479" s="146" t="s">
        <v>1182</v>
      </c>
      <c r="I479" s="146" t="s">
        <v>1183</v>
      </c>
      <c r="J479" s="147" t="s">
        <v>1184</v>
      </c>
      <c r="K479" s="148" t="s">
        <v>1185</v>
      </c>
      <c r="L479" s="18" t="s">
        <v>1186</v>
      </c>
      <c r="M479" s="149" t="s">
        <v>1187</v>
      </c>
    </row>
    <row r="480" spans="1:13" x14ac:dyDescent="0.25">
      <c r="A480" s="160">
        <v>424</v>
      </c>
      <c r="B480" s="152" t="s">
        <v>833</v>
      </c>
      <c r="C480" s="153" t="s">
        <v>1221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1221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1221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1189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1221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1221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1221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1221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1221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1221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1221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1221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1221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600" t="s">
        <v>1162</v>
      </c>
      <c r="C496" s="600"/>
      <c r="D496" s="600"/>
      <c r="E496" s="600"/>
      <c r="F496" s="600"/>
      <c r="G496" s="600"/>
      <c r="H496" s="600"/>
      <c r="I496" s="600"/>
      <c r="J496" s="600"/>
      <c r="K496" s="600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601" t="s">
        <v>871</v>
      </c>
      <c r="C499" s="602"/>
      <c r="D499" s="602"/>
      <c r="E499" s="602"/>
      <c r="F499" s="602"/>
      <c r="G499" s="602"/>
      <c r="H499" s="602"/>
      <c r="I499" s="602"/>
      <c r="J499" s="602"/>
      <c r="K499" s="603"/>
      <c r="L499" s="102"/>
      <c r="M499" s="218"/>
    </row>
    <row r="500" spans="1:13" ht="15.75" thickBot="1" x14ac:dyDescent="0.3">
      <c r="A500" s="210"/>
      <c r="B500" s="601" t="s">
        <v>872</v>
      </c>
      <c r="C500" s="602"/>
      <c r="D500" s="602"/>
      <c r="E500" s="602"/>
      <c r="F500" s="602"/>
      <c r="G500" s="602"/>
      <c r="H500" s="602"/>
      <c r="I500" s="602"/>
      <c r="J500" s="602"/>
      <c r="K500" s="603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zoomScaleNormal="100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1423</v>
      </c>
      <c r="B2" s="3" t="s">
        <v>1172</v>
      </c>
      <c r="C2" s="4" t="s">
        <v>1173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1410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1424</v>
      </c>
      <c r="B3" s="8" t="s">
        <v>1174</v>
      </c>
      <c r="C3" s="9" t="s">
        <v>1175</v>
      </c>
      <c r="D3" s="10" t="s">
        <v>1176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1426</v>
      </c>
      <c r="T3" s="235"/>
      <c r="U3" s="236"/>
      <c r="V3" s="237"/>
      <c r="W3" s="236" t="s">
        <v>1418</v>
      </c>
      <c r="X3" s="235"/>
      <c r="Y3" s="235"/>
      <c r="Z3" s="235"/>
      <c r="AD3" s="283" t="s">
        <v>1412</v>
      </c>
    </row>
    <row r="4" spans="1:35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4" t="s">
        <v>1160</v>
      </c>
      <c r="H4" s="15" t="s">
        <v>1182</v>
      </c>
      <c r="I4" s="15" t="s">
        <v>1183</v>
      </c>
      <c r="J4" s="16" t="s">
        <v>1184</v>
      </c>
      <c r="K4" s="17" t="s">
        <v>1185</v>
      </c>
      <c r="L4" s="18" t="s">
        <v>1186</v>
      </c>
      <c r="M4" s="19" t="s">
        <v>1187</v>
      </c>
      <c r="O4" s="124" t="s">
        <v>1145</v>
      </c>
      <c r="P4" s="116"/>
      <c r="Q4" s="269" t="s">
        <v>1415</v>
      </c>
      <c r="R4" s="116"/>
      <c r="S4" s="291" t="s">
        <v>1413</v>
      </c>
      <c r="T4" s="298" t="s">
        <v>1427</v>
      </c>
      <c r="U4" s="238"/>
      <c r="V4" s="277" t="s">
        <v>1414</v>
      </c>
      <c r="W4" s="277" t="s">
        <v>1421</v>
      </c>
      <c r="X4" s="278" t="s">
        <v>1419</v>
      </c>
      <c r="Y4" s="278" t="s">
        <v>1420</v>
      </c>
      <c r="Z4" s="278" t="s">
        <v>1428</v>
      </c>
      <c r="AA4" s="278" t="s">
        <v>1436</v>
      </c>
      <c r="AD4" s="284" t="s">
        <v>1417</v>
      </c>
      <c r="AE4" s="285" t="s">
        <v>1416</v>
      </c>
      <c r="AF4" s="284" t="s">
        <v>1411</v>
      </c>
      <c r="AG4" s="284" t="s">
        <v>1422</v>
      </c>
      <c r="AH4" s="284" t="s">
        <v>1426</v>
      </c>
      <c r="AI4" s="284" t="s">
        <v>1435</v>
      </c>
    </row>
    <row r="5" spans="1:35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24" t="s">
        <v>1190</v>
      </c>
      <c r="G5" s="25" t="s">
        <v>1191</v>
      </c>
      <c r="H5" s="24" t="s">
        <v>1189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24" t="s">
        <v>1190</v>
      </c>
      <c r="G6" s="25" t="s">
        <v>1193</v>
      </c>
      <c r="H6" s="24" t="s">
        <v>1189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24" t="s">
        <v>1195</v>
      </c>
      <c r="G7" s="39" t="s">
        <v>1196</v>
      </c>
      <c r="H7" s="24" t="s">
        <v>1189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24" t="s">
        <v>1190</v>
      </c>
      <c r="G8" s="39" t="s">
        <v>1198</v>
      </c>
      <c r="H8" s="24" t="s">
        <v>1189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24" t="s">
        <v>1190</v>
      </c>
      <c r="G9" s="39" t="s">
        <v>1200</v>
      </c>
      <c r="H9" s="24" t="s">
        <v>1189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24" t="s">
        <v>1190</v>
      </c>
      <c r="G10" s="39" t="s">
        <v>1202</v>
      </c>
      <c r="H10" s="24" t="s">
        <v>1189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24" t="s">
        <v>1190</v>
      </c>
      <c r="G11" s="39" t="s">
        <v>1204</v>
      </c>
      <c r="H11" s="24" t="s">
        <v>1189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40" t="s">
        <v>1206</v>
      </c>
      <c r="G12" s="39" t="s">
        <v>1207</v>
      </c>
      <c r="H12" s="24" t="s">
        <v>1189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40" t="s">
        <v>1206</v>
      </c>
      <c r="G13" s="39" t="s">
        <v>1209</v>
      </c>
      <c r="H13" s="24" t="s">
        <v>1189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40" t="s">
        <v>1206</v>
      </c>
      <c r="G14" s="39" t="s">
        <v>1211</v>
      </c>
      <c r="H14" s="24" t="s">
        <v>1189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40" t="s">
        <v>1206</v>
      </c>
      <c r="G15" s="39" t="s">
        <v>1213</v>
      </c>
      <c r="H15" s="24" t="s">
        <v>1189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40" t="s">
        <v>1195</v>
      </c>
      <c r="G16" s="39" t="s">
        <v>1215</v>
      </c>
      <c r="H16" s="24" t="s">
        <v>1189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3" t="s">
        <v>1170</v>
      </c>
      <c r="G17" s="14" t="s">
        <v>1160</v>
      </c>
      <c r="H17" s="15" t="s">
        <v>1182</v>
      </c>
      <c r="I17" s="15" t="s">
        <v>1183</v>
      </c>
      <c r="J17" s="16" t="s">
        <v>1184</v>
      </c>
      <c r="K17" s="148" t="s">
        <v>1185</v>
      </c>
      <c r="L17" s="18" t="s">
        <v>1186</v>
      </c>
      <c r="M17" s="19" t="s">
        <v>1187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23" t="s">
        <v>1218</v>
      </c>
      <c r="G18" s="42" t="s">
        <v>1219</v>
      </c>
      <c r="H18" s="24" t="s">
        <v>1189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23" t="s">
        <v>1222</v>
      </c>
      <c r="G19" s="42" t="s">
        <v>1223</v>
      </c>
      <c r="H19" s="24" t="s">
        <v>1189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23" t="s">
        <v>1222</v>
      </c>
      <c r="G20" s="42" t="s">
        <v>1225</v>
      </c>
      <c r="H20" s="24" t="s">
        <v>1189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23" t="s">
        <v>1218</v>
      </c>
      <c r="G21" s="42" t="s">
        <v>1227</v>
      </c>
      <c r="H21" s="24" t="s">
        <v>1189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3" t="s">
        <v>1170</v>
      </c>
      <c r="G22" s="14" t="s">
        <v>1160</v>
      </c>
      <c r="H22" s="15" t="s">
        <v>1182</v>
      </c>
      <c r="I22" s="15" t="s">
        <v>1183</v>
      </c>
      <c r="J22" s="16" t="s">
        <v>1184</v>
      </c>
      <c r="K22" s="148" t="s">
        <v>1185</v>
      </c>
      <c r="L22" s="18" t="s">
        <v>1186</v>
      </c>
      <c r="M22" s="19" t="s">
        <v>1187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59" t="s">
        <v>1231</v>
      </c>
      <c r="G23" s="60" t="s">
        <v>1232</v>
      </c>
      <c r="H23" s="61" t="s">
        <v>1233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60" t="s">
        <v>1235</v>
      </c>
      <c r="H24" s="61" t="s">
        <v>1233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59" t="s">
        <v>1231</v>
      </c>
      <c r="G25" s="60" t="s">
        <v>1237</v>
      </c>
      <c r="H25" s="61" t="s">
        <v>1238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59" t="s">
        <v>1240</v>
      </c>
      <c r="G26" s="60" t="s">
        <v>1241</v>
      </c>
      <c r="H26" s="61" t="s">
        <v>1242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59" t="s">
        <v>1240</v>
      </c>
      <c r="G27" s="60" t="s">
        <v>1244</v>
      </c>
      <c r="H27" s="61" t="s">
        <v>1242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59" t="s">
        <v>1240</v>
      </c>
      <c r="G28" s="60" t="s">
        <v>1246</v>
      </c>
      <c r="H28" s="61" t="s">
        <v>1242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59" t="s">
        <v>1248</v>
      </c>
      <c r="G29" s="60" t="s">
        <v>1249</v>
      </c>
      <c r="H29" s="61" t="s">
        <v>1242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59" t="s">
        <v>1251</v>
      </c>
      <c r="G30" s="60" t="s">
        <v>1252</v>
      </c>
      <c r="H30" s="61" t="s">
        <v>1189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59" t="s">
        <v>1251</v>
      </c>
      <c r="G31" s="60" t="s">
        <v>1254</v>
      </c>
      <c r="H31" s="61" t="s">
        <v>1189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1255</v>
      </c>
      <c r="C32" s="22" t="s">
        <v>1230</v>
      </c>
      <c r="D32" s="23">
        <v>12</v>
      </c>
      <c r="E32" s="23">
        <v>50</v>
      </c>
      <c r="F32" s="23" t="s">
        <v>1240</v>
      </c>
      <c r="G32" s="42" t="s">
        <v>1256</v>
      </c>
      <c r="H32" s="24" t="s">
        <v>1242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1257</v>
      </c>
      <c r="C33" s="22" t="s">
        <v>1230</v>
      </c>
      <c r="D33" s="23">
        <v>12</v>
      </c>
      <c r="E33" s="23">
        <v>50</v>
      </c>
      <c r="F33" s="23" t="s">
        <v>1240</v>
      </c>
      <c r="G33" s="42" t="s">
        <v>1258</v>
      </c>
      <c r="H33" s="24" t="s">
        <v>1242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1259</v>
      </c>
      <c r="C34" s="22" t="s">
        <v>1230</v>
      </c>
      <c r="D34" s="23">
        <v>12</v>
      </c>
      <c r="E34" s="23">
        <v>50</v>
      </c>
      <c r="F34" s="23" t="s">
        <v>1240</v>
      </c>
      <c r="G34" s="42" t="s">
        <v>1260</v>
      </c>
      <c r="H34" s="24" t="s">
        <v>1242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1261</v>
      </c>
      <c r="C35" s="22" t="s">
        <v>1230</v>
      </c>
      <c r="D35" s="23">
        <v>12</v>
      </c>
      <c r="E35" s="23">
        <v>50</v>
      </c>
      <c r="F35" s="23" t="s">
        <v>1240</v>
      </c>
      <c r="G35" s="42" t="s">
        <v>1262</v>
      </c>
      <c r="H35" s="24" t="s">
        <v>1242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3" t="s">
        <v>1170</v>
      </c>
      <c r="G36" s="14" t="s">
        <v>1160</v>
      </c>
      <c r="H36" s="15" t="s">
        <v>1182</v>
      </c>
      <c r="I36" s="15" t="s">
        <v>1183</v>
      </c>
      <c r="J36" s="16" t="s">
        <v>1184</v>
      </c>
      <c r="K36" s="148" t="s">
        <v>1185</v>
      </c>
      <c r="L36" s="18" t="s">
        <v>1186</v>
      </c>
      <c r="M36" s="19" t="s">
        <v>1187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23" t="s">
        <v>1251</v>
      </c>
      <c r="G37" s="42" t="s">
        <v>1266</v>
      </c>
      <c r="H37" s="24" t="s">
        <v>1267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23" t="s">
        <v>1251</v>
      </c>
      <c r="G38" s="42" t="s">
        <v>1269</v>
      </c>
      <c r="H38" s="24" t="s">
        <v>1270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23" t="s">
        <v>1251</v>
      </c>
      <c r="G39" s="42" t="s">
        <v>1272</v>
      </c>
      <c r="H39" s="24" t="s">
        <v>1270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23" t="s">
        <v>1251</v>
      </c>
      <c r="G40" s="42" t="s">
        <v>1274</v>
      </c>
      <c r="H40" s="24" t="s">
        <v>1270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23" t="s">
        <v>1276</v>
      </c>
      <c r="G41" s="42" t="s">
        <v>1277</v>
      </c>
      <c r="H41" s="24" t="s">
        <v>1267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23" t="s">
        <v>1276</v>
      </c>
      <c r="G42" s="42" t="s">
        <v>1279</v>
      </c>
      <c r="H42" s="24" t="s">
        <v>1267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23" t="s">
        <v>1190</v>
      </c>
      <c r="G43" s="42" t="s">
        <v>1281</v>
      </c>
      <c r="H43" s="24" t="s">
        <v>1267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23" t="s">
        <v>1276</v>
      </c>
      <c r="G44" s="42" t="s">
        <v>1283</v>
      </c>
      <c r="H44" s="24" t="s">
        <v>1267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23" t="s">
        <v>1276</v>
      </c>
      <c r="G45" s="42" t="s">
        <v>1285</v>
      </c>
      <c r="H45" s="24" t="s">
        <v>1267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23" t="s">
        <v>1287</v>
      </c>
      <c r="G46" s="42" t="s">
        <v>1288</v>
      </c>
      <c r="H46" s="24" t="s">
        <v>1289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23" t="s">
        <v>1287</v>
      </c>
      <c r="G47" s="42" t="s">
        <v>1291</v>
      </c>
      <c r="H47" s="24" t="s">
        <v>1289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3" t="s">
        <v>1170</v>
      </c>
      <c r="G48" s="14" t="s">
        <v>1160</v>
      </c>
      <c r="H48" s="15" t="s">
        <v>1182</v>
      </c>
      <c r="I48" s="15" t="s">
        <v>1183</v>
      </c>
      <c r="J48" s="16" t="s">
        <v>1184</v>
      </c>
      <c r="K48" s="148" t="s">
        <v>1185</v>
      </c>
      <c r="L48" s="18" t="s">
        <v>1186</v>
      </c>
      <c r="M48" s="19" t="s">
        <v>1187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1293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23" t="s">
        <v>1190</v>
      </c>
      <c r="G50" s="42" t="s">
        <v>1295</v>
      </c>
      <c r="H50" s="24" t="s">
        <v>1189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23" t="s">
        <v>1190</v>
      </c>
      <c r="G51" s="42" t="s">
        <v>1297</v>
      </c>
      <c r="H51" s="24" t="s">
        <v>1189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23" t="s">
        <v>1299</v>
      </c>
      <c r="G52" s="42" t="s">
        <v>1300</v>
      </c>
      <c r="H52" s="24" t="s">
        <v>1189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23" t="s">
        <v>1190</v>
      </c>
      <c r="G53" s="42" t="s">
        <v>1302</v>
      </c>
      <c r="H53" s="24" t="s">
        <v>1189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23" t="s">
        <v>1190</v>
      </c>
      <c r="G54" s="42" t="s">
        <v>1304</v>
      </c>
      <c r="H54" s="24" t="s">
        <v>1189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23" t="s">
        <v>1299</v>
      </c>
      <c r="G55" s="42" t="s">
        <v>1306</v>
      </c>
      <c r="H55" s="24" t="s">
        <v>1189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23" t="s">
        <v>1299</v>
      </c>
      <c r="G56" s="42" t="s">
        <v>1308</v>
      </c>
      <c r="H56" s="24" t="s">
        <v>1189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1309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23" t="s">
        <v>1311</v>
      </c>
      <c r="G58" s="42" t="s">
        <v>1312</v>
      </c>
      <c r="H58" s="24" t="s">
        <v>1189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23" t="s">
        <v>1311</v>
      </c>
      <c r="G59" s="42" t="s">
        <v>1314</v>
      </c>
      <c r="H59" s="24" t="s">
        <v>1189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23" t="s">
        <v>1311</v>
      </c>
      <c r="G60" s="42" t="s">
        <v>1316</v>
      </c>
      <c r="H60" s="24" t="s">
        <v>1189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23" t="s">
        <v>1311</v>
      </c>
      <c r="G61" s="42" t="s">
        <v>1318</v>
      </c>
      <c r="H61" s="24" t="s">
        <v>1189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23" t="s">
        <v>1311</v>
      </c>
      <c r="G62" s="42" t="s">
        <v>1320</v>
      </c>
      <c r="H62" s="24" t="s">
        <v>1189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23" t="s">
        <v>1311</v>
      </c>
      <c r="G63" s="42" t="s">
        <v>1322</v>
      </c>
      <c r="H63" s="24" t="s">
        <v>1189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23" t="s">
        <v>1311</v>
      </c>
      <c r="G64" s="42" t="s">
        <v>1324</v>
      </c>
      <c r="H64" s="24" t="s">
        <v>1189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1325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59" t="s">
        <v>1190</v>
      </c>
      <c r="G66" s="60" t="s">
        <v>1327</v>
      </c>
      <c r="H66" s="61" t="s">
        <v>1189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59" t="s">
        <v>1329</v>
      </c>
      <c r="G67" s="60" t="s">
        <v>1330</v>
      </c>
      <c r="H67" s="61" t="s">
        <v>1189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59" t="s">
        <v>1332</v>
      </c>
      <c r="G68" s="60" t="s">
        <v>1333</v>
      </c>
      <c r="H68" s="61" t="s">
        <v>1189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59" t="s">
        <v>1335</v>
      </c>
      <c r="G69" s="60" t="s">
        <v>1336</v>
      </c>
      <c r="H69" s="61" t="s">
        <v>1189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1337</v>
      </c>
      <c r="C70" s="22" t="s">
        <v>1221</v>
      </c>
      <c r="D70" s="59">
        <v>1</v>
      </c>
      <c r="E70" s="59">
        <v>1</v>
      </c>
      <c r="F70" s="23" t="s">
        <v>1190</v>
      </c>
      <c r="G70" s="42" t="s">
        <v>1338</v>
      </c>
      <c r="H70" s="61" t="s">
        <v>1189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1339</v>
      </c>
      <c r="C71" s="22" t="s">
        <v>1221</v>
      </c>
      <c r="D71" s="23">
        <v>1</v>
      </c>
      <c r="E71" s="23">
        <v>5</v>
      </c>
      <c r="F71" s="23" t="s">
        <v>1340</v>
      </c>
      <c r="G71" s="42" t="s">
        <v>1341</v>
      </c>
      <c r="H71" s="61" t="s">
        <v>1189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1342</v>
      </c>
      <c r="C72" s="22" t="s">
        <v>1221</v>
      </c>
      <c r="D72" s="23">
        <v>1</v>
      </c>
      <c r="E72" s="23">
        <v>5</v>
      </c>
      <c r="F72" s="23" t="s">
        <v>1343</v>
      </c>
      <c r="G72" s="42" t="s">
        <v>1344</v>
      </c>
      <c r="H72" s="61" t="s">
        <v>1189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1345</v>
      </c>
      <c r="C73" s="22" t="s">
        <v>1221</v>
      </c>
      <c r="D73" s="23">
        <v>1</v>
      </c>
      <c r="E73" s="23">
        <v>10</v>
      </c>
      <c r="F73" s="23" t="s">
        <v>1190</v>
      </c>
      <c r="G73" s="42" t="s">
        <v>1346</v>
      </c>
      <c r="H73" s="24" t="s">
        <v>1189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1347</v>
      </c>
      <c r="C74" s="22" t="s">
        <v>1221</v>
      </c>
      <c r="D74" s="23">
        <v>1</v>
      </c>
      <c r="E74" s="23">
        <v>10</v>
      </c>
      <c r="F74" s="23" t="s">
        <v>1190</v>
      </c>
      <c r="G74" s="42" t="s">
        <v>1348</v>
      </c>
      <c r="H74" s="24" t="s">
        <v>1189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1349</v>
      </c>
      <c r="C75" s="22" t="s">
        <v>1221</v>
      </c>
      <c r="D75" s="23">
        <v>1</v>
      </c>
      <c r="E75" s="23">
        <v>10</v>
      </c>
      <c r="F75" s="23" t="s">
        <v>1190</v>
      </c>
      <c r="G75" s="42" t="s">
        <v>1350</v>
      </c>
      <c r="H75" s="24" t="s">
        <v>1189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1351</v>
      </c>
      <c r="C76" s="22" t="s">
        <v>1221</v>
      </c>
      <c r="D76" s="23">
        <v>1</v>
      </c>
      <c r="E76" s="23">
        <v>10</v>
      </c>
      <c r="F76" s="23" t="s">
        <v>1222</v>
      </c>
      <c r="G76" s="42" t="s">
        <v>1352</v>
      </c>
      <c r="H76" s="24" t="s">
        <v>1189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1353</v>
      </c>
      <c r="C77" s="22" t="s">
        <v>1221</v>
      </c>
      <c r="D77" s="23">
        <v>1</v>
      </c>
      <c r="E77" s="23">
        <v>10</v>
      </c>
      <c r="F77" s="23" t="s">
        <v>1222</v>
      </c>
      <c r="G77" s="42" t="s">
        <v>1354</v>
      </c>
      <c r="H77" s="24" t="s">
        <v>1189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1355</v>
      </c>
      <c r="C78" s="22" t="s">
        <v>1221</v>
      </c>
      <c r="D78" s="23">
        <v>1</v>
      </c>
      <c r="E78" s="23">
        <v>10</v>
      </c>
      <c r="F78" s="23" t="s">
        <v>1222</v>
      </c>
      <c r="G78" s="42" t="s">
        <v>1356</v>
      </c>
      <c r="H78" s="24" t="s">
        <v>1189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23" t="s">
        <v>1222</v>
      </c>
      <c r="G79" s="42" t="s">
        <v>1358</v>
      </c>
      <c r="H79" s="24" t="s">
        <v>1189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23" t="s">
        <v>1222</v>
      </c>
      <c r="G80" s="42" t="s">
        <v>1360</v>
      </c>
      <c r="H80" s="24" t="s">
        <v>1189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23" t="s">
        <v>1222</v>
      </c>
      <c r="G81" s="42" t="s">
        <v>1362</v>
      </c>
      <c r="H81" s="24" t="s">
        <v>1189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1363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23" t="s">
        <v>1365</v>
      </c>
      <c r="G83" s="42" t="s">
        <v>1366</v>
      </c>
      <c r="H83" s="24" t="s">
        <v>1189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23" t="s">
        <v>1365</v>
      </c>
      <c r="G84" s="42" t="s">
        <v>1368</v>
      </c>
      <c r="H84" s="24" t="s">
        <v>1189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23" t="s">
        <v>1365</v>
      </c>
      <c r="G85" s="42" t="s">
        <v>1370</v>
      </c>
      <c r="H85" s="24" t="s">
        <v>1189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3" t="s">
        <v>1170</v>
      </c>
      <c r="G86" s="14" t="s">
        <v>1160</v>
      </c>
      <c r="H86" s="15" t="s">
        <v>1182</v>
      </c>
      <c r="I86" s="15" t="s">
        <v>1183</v>
      </c>
      <c r="J86" s="16" t="s">
        <v>1184</v>
      </c>
      <c r="K86" s="148" t="s">
        <v>1185</v>
      </c>
      <c r="L86" s="18" t="s">
        <v>1186</v>
      </c>
      <c r="M86" s="19" t="s">
        <v>1187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23" t="s">
        <v>1373</v>
      </c>
      <c r="G87" s="42" t="s">
        <v>1374</v>
      </c>
      <c r="H87" s="24" t="s">
        <v>1189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23" t="s">
        <v>1373</v>
      </c>
      <c r="G88" s="42" t="s">
        <v>1376</v>
      </c>
      <c r="H88" s="24" t="s">
        <v>1189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23" t="s">
        <v>1190</v>
      </c>
      <c r="G89" s="42" t="s">
        <v>1378</v>
      </c>
      <c r="H89" s="24" t="s">
        <v>1379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1380</v>
      </c>
      <c r="C90" s="58" t="s">
        <v>1265</v>
      </c>
      <c r="D90" s="59">
        <v>10</v>
      </c>
      <c r="E90" s="59">
        <v>50</v>
      </c>
      <c r="F90" s="59" t="s">
        <v>1190</v>
      </c>
      <c r="G90" s="60" t="s">
        <v>1381</v>
      </c>
      <c r="H90" s="61" t="s">
        <v>1379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1382</v>
      </c>
      <c r="C91" s="58" t="s">
        <v>1265</v>
      </c>
      <c r="D91" s="59">
        <v>10</v>
      </c>
      <c r="E91" s="59">
        <v>50</v>
      </c>
      <c r="F91" s="59" t="s">
        <v>1383</v>
      </c>
      <c r="G91" s="60" t="s">
        <v>1384</v>
      </c>
      <c r="H91" s="61" t="s">
        <v>1379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59" t="s">
        <v>1190</v>
      </c>
      <c r="G92" s="60" t="s">
        <v>1386</v>
      </c>
      <c r="H92" s="61" t="s">
        <v>1387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59" t="s">
        <v>1383</v>
      </c>
      <c r="G93" s="60" t="s">
        <v>1389</v>
      </c>
      <c r="H93" s="61" t="s">
        <v>1387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3" t="s">
        <v>1170</v>
      </c>
      <c r="G94" s="14" t="s">
        <v>1160</v>
      </c>
      <c r="H94" s="15" t="s">
        <v>1182</v>
      </c>
      <c r="I94" s="15" t="s">
        <v>1183</v>
      </c>
      <c r="J94" s="16" t="s">
        <v>1184</v>
      </c>
      <c r="K94" s="148" t="s">
        <v>1185</v>
      </c>
      <c r="L94" s="18" t="s">
        <v>1186</v>
      </c>
      <c r="M94" s="19" t="s">
        <v>1187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23" t="s">
        <v>1222</v>
      </c>
      <c r="G95" s="42" t="s">
        <v>1392</v>
      </c>
      <c r="H95" s="24" t="s">
        <v>1189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23" t="s">
        <v>1394</v>
      </c>
      <c r="G96" s="42" t="s">
        <v>1395</v>
      </c>
      <c r="H96" s="24" t="s">
        <v>1189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3" t="s">
        <v>1170</v>
      </c>
      <c r="G97" s="14" t="s">
        <v>1160</v>
      </c>
      <c r="H97" s="15" t="s">
        <v>1182</v>
      </c>
      <c r="I97" s="15" t="s">
        <v>1183</v>
      </c>
      <c r="J97" s="16" t="s">
        <v>1184</v>
      </c>
      <c r="K97" s="148" t="s">
        <v>1185</v>
      </c>
      <c r="L97" s="18" t="s">
        <v>1186</v>
      </c>
      <c r="M97" s="19" t="s">
        <v>1187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1397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59" t="s">
        <v>1399</v>
      </c>
      <c r="G99" s="60" t="s">
        <v>1400</v>
      </c>
      <c r="H99" s="61" t="s">
        <v>1379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59" t="s">
        <v>1195</v>
      </c>
      <c r="G100" s="60" t="s">
        <v>1402</v>
      </c>
      <c r="H100" s="61" t="s">
        <v>1403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59" t="s">
        <v>1195</v>
      </c>
      <c r="G101" s="60" t="s">
        <v>1405</v>
      </c>
      <c r="H101" s="61" t="s">
        <v>1379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59" t="s">
        <v>1195</v>
      </c>
      <c r="G102" s="60" t="s">
        <v>1402</v>
      </c>
      <c r="H102" s="61" t="s">
        <v>1407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59" t="s">
        <v>1195</v>
      </c>
      <c r="G103" s="60" t="s">
        <v>1409</v>
      </c>
      <c r="H103" s="61" t="s">
        <v>1407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1407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59" t="s">
        <v>1399</v>
      </c>
      <c r="G105" s="60" t="s">
        <v>4</v>
      </c>
      <c r="H105" s="61" t="s">
        <v>1379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1265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1379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1265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1379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1265</v>
      </c>
      <c r="D109" s="59">
        <v>10</v>
      </c>
      <c r="E109" s="59">
        <v>50</v>
      </c>
      <c r="F109" s="23" t="s">
        <v>1195</v>
      </c>
      <c r="G109" s="42" t="s">
        <v>12</v>
      </c>
      <c r="H109" s="24" t="s">
        <v>1379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1265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1379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1265</v>
      </c>
      <c r="D113" s="23">
        <v>5</v>
      </c>
      <c r="E113" s="23">
        <v>10</v>
      </c>
      <c r="F113" s="23" t="s">
        <v>1365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1265</v>
      </c>
      <c r="D114" s="23">
        <v>5</v>
      </c>
      <c r="E114" s="23">
        <v>10</v>
      </c>
      <c r="F114" s="23" t="s">
        <v>1365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1265</v>
      </c>
      <c r="D115" s="23">
        <v>5</v>
      </c>
      <c r="E115" s="23">
        <v>10</v>
      </c>
      <c r="F115" s="23" t="s">
        <v>1365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1265</v>
      </c>
      <c r="D116" s="23">
        <v>5</v>
      </c>
      <c r="E116" s="23">
        <v>10</v>
      </c>
      <c r="F116" s="23" t="s">
        <v>1365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1265</v>
      </c>
      <c r="D117" s="23">
        <v>5</v>
      </c>
      <c r="E117" s="23">
        <v>10</v>
      </c>
      <c r="F117" s="23" t="s">
        <v>1365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1379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1221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23" t="s">
        <v>1190</v>
      </c>
      <c r="G125" s="42" t="s">
        <v>51</v>
      </c>
      <c r="H125" s="24" t="s">
        <v>1189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23" t="s">
        <v>1190</v>
      </c>
      <c r="G126" s="42" t="s">
        <v>53</v>
      </c>
      <c r="H126" s="24" t="s">
        <v>1189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23" t="s">
        <v>1190</v>
      </c>
      <c r="G127" s="42" t="s">
        <v>55</v>
      </c>
      <c r="H127" s="24" t="s">
        <v>1189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23" t="s">
        <v>1190</v>
      </c>
      <c r="G128" s="42" t="s">
        <v>57</v>
      </c>
      <c r="H128" s="24" t="s">
        <v>1189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23" t="s">
        <v>1190</v>
      </c>
      <c r="G129" s="42" t="s">
        <v>59</v>
      </c>
      <c r="H129" s="24" t="s">
        <v>1189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23" t="s">
        <v>1190</v>
      </c>
      <c r="G130" s="42" t="s">
        <v>61</v>
      </c>
      <c r="H130" s="24" t="s">
        <v>1189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23" t="s">
        <v>1190</v>
      </c>
      <c r="G131" s="42" t="s">
        <v>63</v>
      </c>
      <c r="H131" s="24" t="s">
        <v>1189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23" t="s">
        <v>1190</v>
      </c>
      <c r="G132" s="42" t="s">
        <v>65</v>
      </c>
      <c r="H132" s="24" t="s">
        <v>1189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23" t="s">
        <v>1190</v>
      </c>
      <c r="G133" s="42" t="s">
        <v>67</v>
      </c>
      <c r="H133" s="24" t="s">
        <v>1189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23" t="s">
        <v>1206</v>
      </c>
      <c r="G134" s="42" t="s">
        <v>69</v>
      </c>
      <c r="H134" s="24" t="s">
        <v>1189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23" t="s">
        <v>1206</v>
      </c>
      <c r="G135" s="42" t="s">
        <v>71</v>
      </c>
      <c r="H135" s="24" t="s">
        <v>1189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23" t="s">
        <v>1206</v>
      </c>
      <c r="G136" s="42" t="s">
        <v>73</v>
      </c>
      <c r="H136" s="24" t="s">
        <v>1189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23" t="s">
        <v>1190</v>
      </c>
      <c r="G137" s="42" t="s">
        <v>75</v>
      </c>
      <c r="H137" s="24" t="s">
        <v>1189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23" t="s">
        <v>1190</v>
      </c>
      <c r="G138" s="42" t="s">
        <v>77</v>
      </c>
      <c r="H138" s="24" t="s">
        <v>1189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23" t="s">
        <v>1190</v>
      </c>
      <c r="G139" s="42" t="s">
        <v>79</v>
      </c>
      <c r="H139" s="24" t="s">
        <v>1189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23" t="s">
        <v>1190</v>
      </c>
      <c r="G141" s="42" t="s">
        <v>82</v>
      </c>
      <c r="H141" s="24" t="s">
        <v>1189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3" t="s">
        <v>1170</v>
      </c>
      <c r="G142" s="14" t="s">
        <v>1160</v>
      </c>
      <c r="H142" s="15" t="s">
        <v>1182</v>
      </c>
      <c r="I142" s="15" t="s">
        <v>1183</v>
      </c>
      <c r="J142" s="16" t="s">
        <v>1184</v>
      </c>
      <c r="K142" s="148" t="s">
        <v>1185</v>
      </c>
      <c r="L142" s="18" t="s">
        <v>1186</v>
      </c>
      <c r="M142" s="19" t="s">
        <v>1187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1383</v>
      </c>
      <c r="G143" s="42" t="s">
        <v>86</v>
      </c>
      <c r="H143" s="24" t="s">
        <v>1233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1383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1190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3" t="s">
        <v>1170</v>
      </c>
      <c r="G146" s="14" t="s">
        <v>1160</v>
      </c>
      <c r="H146" s="15" t="s">
        <v>1182</v>
      </c>
      <c r="I146" s="15" t="s">
        <v>1183</v>
      </c>
      <c r="J146" s="16" t="s">
        <v>1184</v>
      </c>
      <c r="K146" s="148" t="s">
        <v>1185</v>
      </c>
      <c r="L146" s="18" t="s">
        <v>1186</v>
      </c>
      <c r="M146" s="19" t="s">
        <v>1187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1189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1189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1189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1190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1190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23" t="s">
        <v>1343</v>
      </c>
      <c r="G152" s="42" t="s">
        <v>112</v>
      </c>
      <c r="H152" s="24" t="s">
        <v>1189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23" t="s">
        <v>1343</v>
      </c>
      <c r="G153" s="42" t="s">
        <v>114</v>
      </c>
      <c r="H153" s="24" t="s">
        <v>1189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1383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3" t="s">
        <v>1170</v>
      </c>
      <c r="G155" s="14" t="s">
        <v>1160</v>
      </c>
      <c r="H155" s="15" t="s">
        <v>1182</v>
      </c>
      <c r="I155" s="15" t="s">
        <v>1183</v>
      </c>
      <c r="J155" s="16" t="s">
        <v>1184</v>
      </c>
      <c r="K155" s="148" t="s">
        <v>1185</v>
      </c>
      <c r="L155" s="18" t="s">
        <v>1186</v>
      </c>
      <c r="M155" s="19" t="s">
        <v>1187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1195</v>
      </c>
      <c r="G156" s="42" t="s">
        <v>121</v>
      </c>
      <c r="H156" s="24" t="s">
        <v>1233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1195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1195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1195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1195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23" t="s">
        <v>1190</v>
      </c>
      <c r="G162" s="42" t="s">
        <v>137</v>
      </c>
      <c r="H162" s="24" t="s">
        <v>1189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1242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1242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1242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1242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1242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1233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3" t="s">
        <v>1170</v>
      </c>
      <c r="G170" s="14" t="s">
        <v>1160</v>
      </c>
      <c r="H170" s="15" t="s">
        <v>1182</v>
      </c>
      <c r="I170" s="15" t="s">
        <v>1183</v>
      </c>
      <c r="J170" s="16" t="s">
        <v>1184</v>
      </c>
      <c r="K170" s="148" t="s">
        <v>1185</v>
      </c>
      <c r="L170" s="18" t="s">
        <v>1186</v>
      </c>
      <c r="M170" s="19" t="s">
        <v>1187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1189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1189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1189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1189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3" t="s">
        <v>1170</v>
      </c>
      <c r="G176" s="14" t="s">
        <v>1160</v>
      </c>
      <c r="H176" s="15" t="s">
        <v>1182</v>
      </c>
      <c r="I176" s="15" t="s">
        <v>1183</v>
      </c>
      <c r="J176" s="16" t="s">
        <v>175</v>
      </c>
      <c r="K176" s="148" t="s">
        <v>1185</v>
      </c>
      <c r="L176" s="18" t="s">
        <v>1186</v>
      </c>
      <c r="M176" s="19" t="s">
        <v>1187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1189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1189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1189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1189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1189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1189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1189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1189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1189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1189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1189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1189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1189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1189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23" t="s">
        <v>1222</v>
      </c>
      <c r="G191" s="42" t="s">
        <v>206</v>
      </c>
      <c r="H191" s="24" t="s">
        <v>1189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23" t="s">
        <v>1222</v>
      </c>
      <c r="G192" s="42" t="s">
        <v>208</v>
      </c>
      <c r="H192" s="24" t="s">
        <v>1189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3" t="s">
        <v>1170</v>
      </c>
      <c r="G193" s="14" t="s">
        <v>1160</v>
      </c>
      <c r="H193" s="15" t="s">
        <v>1182</v>
      </c>
      <c r="I193" s="15" t="s">
        <v>1183</v>
      </c>
      <c r="J193" s="16" t="s">
        <v>1184</v>
      </c>
      <c r="K193" s="148" t="s">
        <v>1185</v>
      </c>
      <c r="L193" s="18" t="s">
        <v>1186</v>
      </c>
      <c r="M193" s="19" t="s">
        <v>1187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23" t="s">
        <v>1190</v>
      </c>
      <c r="G194" s="42" t="s">
        <v>211</v>
      </c>
      <c r="H194" s="24" t="s">
        <v>1189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23" t="s">
        <v>1190</v>
      </c>
      <c r="G195" s="42" t="s">
        <v>213</v>
      </c>
      <c r="H195" s="24" t="s">
        <v>1189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1190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1190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3" t="s">
        <v>1170</v>
      </c>
      <c r="G198" s="14" t="s">
        <v>1160</v>
      </c>
      <c r="H198" s="15" t="s">
        <v>1182</v>
      </c>
      <c r="I198" s="15" t="s">
        <v>1183</v>
      </c>
      <c r="J198" s="16" t="s">
        <v>1184</v>
      </c>
      <c r="K198" s="148" t="s">
        <v>1185</v>
      </c>
      <c r="L198" s="18" t="s">
        <v>1186</v>
      </c>
      <c r="M198" s="19" t="s">
        <v>1187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1189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1189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23" t="s">
        <v>1394</v>
      </c>
      <c r="G201" s="42" t="s">
        <v>227</v>
      </c>
      <c r="H201" s="24" t="s">
        <v>1189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1206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1195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1206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1189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1190</v>
      </c>
      <c r="G207" s="42" t="s">
        <v>240</v>
      </c>
      <c r="H207" s="24" t="s">
        <v>1233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23" t="s">
        <v>1190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23" t="s">
        <v>1190</v>
      </c>
      <c r="G209" s="42" t="s">
        <v>245</v>
      </c>
      <c r="H209" s="24" t="s">
        <v>1189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23" t="s">
        <v>1195</v>
      </c>
      <c r="G210" s="42" t="s">
        <v>247</v>
      </c>
      <c r="H210" s="24" t="s">
        <v>1189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3" t="s">
        <v>1170</v>
      </c>
      <c r="G211" s="14" t="s">
        <v>1160</v>
      </c>
      <c r="H211" s="15" t="s">
        <v>1182</v>
      </c>
      <c r="I211" s="15" t="s">
        <v>1183</v>
      </c>
      <c r="J211" s="16" t="s">
        <v>1184</v>
      </c>
      <c r="K211" s="148" t="s">
        <v>1185</v>
      </c>
      <c r="L211" s="18" t="s">
        <v>1186</v>
      </c>
      <c r="M211" s="19" t="s">
        <v>1187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1287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1287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1287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1287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1287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1287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1287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1287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1287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1287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1287</v>
      </c>
      <c r="G222" s="42" t="s">
        <v>270</v>
      </c>
      <c r="H222" s="24" t="s">
        <v>1233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1287</v>
      </c>
      <c r="G223" s="42" t="s">
        <v>272</v>
      </c>
      <c r="H223" s="24" t="s">
        <v>1233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1287</v>
      </c>
      <c r="G224" s="42" t="s">
        <v>274</v>
      </c>
      <c r="H224" s="24" t="s">
        <v>1233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1287</v>
      </c>
      <c r="G225" s="42" t="s">
        <v>276</v>
      </c>
      <c r="H225" s="24" t="s">
        <v>1233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1287</v>
      </c>
      <c r="G226" s="60" t="s">
        <v>278</v>
      </c>
      <c r="H226" s="61" t="s">
        <v>1233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1287</v>
      </c>
      <c r="G227" s="60" t="s">
        <v>280</v>
      </c>
      <c r="H227" s="61" t="s">
        <v>1233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1287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1287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1287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1287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1287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1287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1287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1287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1287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1287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1287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1287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1287</v>
      </c>
      <c r="G240" s="42" t="s">
        <v>308</v>
      </c>
      <c r="H240" s="24" t="s">
        <v>1233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1287</v>
      </c>
      <c r="G241" s="42" t="s">
        <v>310</v>
      </c>
      <c r="H241" s="24" t="s">
        <v>1233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1287</v>
      </c>
      <c r="G242" s="42" t="s">
        <v>312</v>
      </c>
      <c r="H242" s="24" t="s">
        <v>1233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1287</v>
      </c>
      <c r="G243" s="42" t="s">
        <v>314</v>
      </c>
      <c r="H243" s="24" t="s">
        <v>1233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1287</v>
      </c>
      <c r="G244" s="42" t="s">
        <v>316</v>
      </c>
      <c r="H244" s="24" t="s">
        <v>1233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1287</v>
      </c>
      <c r="G245" s="42" t="s">
        <v>318</v>
      </c>
      <c r="H245" s="24" t="s">
        <v>1233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1287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1287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1287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1287</v>
      </c>
      <c r="G249" s="42" t="s">
        <v>326</v>
      </c>
      <c r="H249" s="24" t="s">
        <v>1233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1287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1287</v>
      </c>
      <c r="G251" s="42" t="s">
        <v>330</v>
      </c>
      <c r="H251" s="24" t="s">
        <v>1233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1287</v>
      </c>
      <c r="G252" s="42" t="s">
        <v>332</v>
      </c>
      <c r="H252" s="24" t="s">
        <v>1233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1287</v>
      </c>
      <c r="G253" s="42" t="s">
        <v>334</v>
      </c>
      <c r="H253" s="24" t="s">
        <v>1233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23" t="s">
        <v>1287</v>
      </c>
      <c r="G255" s="42" t="s">
        <v>338</v>
      </c>
      <c r="H255" s="24" t="s">
        <v>1189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3" t="s">
        <v>1170</v>
      </c>
      <c r="G256" s="14" t="s">
        <v>1160</v>
      </c>
      <c r="H256" s="15" t="s">
        <v>1182</v>
      </c>
      <c r="I256" s="15" t="s">
        <v>1183</v>
      </c>
      <c r="J256" s="16" t="s">
        <v>1184</v>
      </c>
      <c r="K256" s="148" t="s">
        <v>1185</v>
      </c>
      <c r="L256" s="18" t="s">
        <v>1186</v>
      </c>
      <c r="M256" s="19" t="s">
        <v>1187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23" t="s">
        <v>1222</v>
      </c>
      <c r="G257" s="42" t="s">
        <v>341</v>
      </c>
      <c r="H257" s="24" t="s">
        <v>1189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1189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3" t="s">
        <v>1170</v>
      </c>
      <c r="G259" s="14" t="s">
        <v>1160</v>
      </c>
      <c r="H259" s="15" t="s">
        <v>1182</v>
      </c>
      <c r="I259" s="15" t="s">
        <v>1183</v>
      </c>
      <c r="J259" s="16" t="s">
        <v>1184</v>
      </c>
      <c r="K259" s="148" t="s">
        <v>1185</v>
      </c>
      <c r="L259" s="18" t="s">
        <v>1186</v>
      </c>
      <c r="M259" s="19" t="s">
        <v>1187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1383</v>
      </c>
      <c r="G260" s="66" t="s">
        <v>347</v>
      </c>
      <c r="H260" s="67" t="s">
        <v>1238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1383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1383</v>
      </c>
      <c r="G262" s="42" t="s">
        <v>353</v>
      </c>
      <c r="H262" s="24" t="s">
        <v>1238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1383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3" t="s">
        <v>1170</v>
      </c>
      <c r="G264" s="14" t="s">
        <v>1160</v>
      </c>
      <c r="H264" s="15" t="s">
        <v>1182</v>
      </c>
      <c r="I264" s="15" t="s">
        <v>1183</v>
      </c>
      <c r="J264" s="16" t="s">
        <v>1184</v>
      </c>
      <c r="K264" s="148" t="s">
        <v>1185</v>
      </c>
      <c r="L264" s="18" t="s">
        <v>1186</v>
      </c>
      <c r="M264" s="19" t="s">
        <v>1187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1206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1206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1311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1311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1206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1206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1206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1190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1190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1190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3" t="s">
        <v>1170</v>
      </c>
      <c r="G278" s="14" t="s">
        <v>1160</v>
      </c>
      <c r="H278" s="15" t="s">
        <v>1182</v>
      </c>
      <c r="I278" s="15" t="s">
        <v>1183</v>
      </c>
      <c r="J278" s="16" t="s">
        <v>1184</v>
      </c>
      <c r="K278" s="148" t="s">
        <v>1185</v>
      </c>
      <c r="L278" s="18" t="s">
        <v>1186</v>
      </c>
      <c r="M278" s="19" t="s">
        <v>1187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1189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1189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1189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3" t="s">
        <v>1170</v>
      </c>
      <c r="G282" s="14" t="s">
        <v>1160</v>
      </c>
      <c r="H282" s="15" t="s">
        <v>1182</v>
      </c>
      <c r="I282" s="15" t="s">
        <v>1183</v>
      </c>
      <c r="J282" s="16" t="s">
        <v>1184</v>
      </c>
      <c r="K282" s="148" t="s">
        <v>1185</v>
      </c>
      <c r="L282" s="18" t="s">
        <v>1186</v>
      </c>
      <c r="M282" s="19" t="s">
        <v>1187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1189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1189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1189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3" t="s">
        <v>1170</v>
      </c>
      <c r="G286" s="14" t="s">
        <v>1160</v>
      </c>
      <c r="H286" s="15" t="s">
        <v>1182</v>
      </c>
      <c r="I286" s="15" t="s">
        <v>1183</v>
      </c>
      <c r="J286" s="16" t="s">
        <v>1184</v>
      </c>
      <c r="K286" s="148" t="s">
        <v>1185</v>
      </c>
      <c r="L286" s="18" t="s">
        <v>1186</v>
      </c>
      <c r="M286" s="19" t="s">
        <v>1187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1189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1189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1189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1189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1189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1189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1189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1189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1189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1189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1189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1189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1189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3" t="s">
        <v>1170</v>
      </c>
      <c r="G300" s="14" t="s">
        <v>1160</v>
      </c>
      <c r="H300" s="15" t="s">
        <v>1182</v>
      </c>
      <c r="I300" s="15" t="s">
        <v>1183</v>
      </c>
      <c r="J300" s="16" t="s">
        <v>175</v>
      </c>
      <c r="K300" s="148" t="s">
        <v>1185</v>
      </c>
      <c r="L300" s="18" t="s">
        <v>1186</v>
      </c>
      <c r="M300" s="19" t="s">
        <v>1187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3" t="s">
        <v>1170</v>
      </c>
      <c r="G310" s="14" t="s">
        <v>1160</v>
      </c>
      <c r="H310" s="15" t="s">
        <v>1182</v>
      </c>
      <c r="I310" s="15" t="s">
        <v>1183</v>
      </c>
      <c r="J310" s="16" t="s">
        <v>1184</v>
      </c>
      <c r="K310" s="148" t="s">
        <v>1185</v>
      </c>
      <c r="L310" s="18" t="s">
        <v>1186</v>
      </c>
      <c r="M310" s="19" t="s">
        <v>1187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1230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1230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1242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3" t="s">
        <v>1170</v>
      </c>
      <c r="G313" s="14" t="s">
        <v>1160</v>
      </c>
      <c r="H313" s="15" t="s">
        <v>1182</v>
      </c>
      <c r="I313" s="15" t="s">
        <v>1183</v>
      </c>
      <c r="J313" s="16" t="s">
        <v>1184</v>
      </c>
      <c r="K313" s="148" t="s">
        <v>1185</v>
      </c>
      <c r="L313" s="18" t="s">
        <v>1186</v>
      </c>
      <c r="M313" s="19" t="s">
        <v>1187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3" t="s">
        <v>1170</v>
      </c>
      <c r="G325" s="14" t="s">
        <v>1160</v>
      </c>
      <c r="H325" s="15" t="s">
        <v>1182</v>
      </c>
      <c r="I325" s="15" t="s">
        <v>1183</v>
      </c>
      <c r="J325" s="16" t="s">
        <v>1184</v>
      </c>
      <c r="K325" s="148" t="s">
        <v>1185</v>
      </c>
      <c r="L325" s="18" t="s">
        <v>1186</v>
      </c>
      <c r="M325" s="19" t="s">
        <v>1187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1189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1189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1189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1189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1189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3" t="s">
        <v>1170</v>
      </c>
      <c r="G339" s="14" t="s">
        <v>1160</v>
      </c>
      <c r="H339" s="15" t="s">
        <v>1182</v>
      </c>
      <c r="I339" s="15" t="s">
        <v>1183</v>
      </c>
      <c r="J339" s="16" t="s">
        <v>1184</v>
      </c>
      <c r="K339" s="148" t="s">
        <v>1185</v>
      </c>
      <c r="L339" s="18" t="s">
        <v>1186</v>
      </c>
      <c r="M339" s="19" t="s">
        <v>1187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1189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1189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1189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1189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1189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23" t="s">
        <v>1340</v>
      </c>
      <c r="G345" s="42" t="s">
        <v>542</v>
      </c>
      <c r="H345" s="24" t="s">
        <v>1189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1189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3" t="s">
        <v>1170</v>
      </c>
      <c r="G347" s="14" t="s">
        <v>1160</v>
      </c>
      <c r="H347" s="15" t="s">
        <v>1182</v>
      </c>
      <c r="I347" s="15" t="s">
        <v>1183</v>
      </c>
      <c r="J347" s="16" t="s">
        <v>1184</v>
      </c>
      <c r="K347" s="148" t="s">
        <v>1185</v>
      </c>
      <c r="L347" s="18" t="s">
        <v>1186</v>
      </c>
      <c r="M347" s="19" t="s">
        <v>1187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1189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1189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1189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1189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1189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1189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1189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3" t="s">
        <v>1170</v>
      </c>
      <c r="G364" s="14" t="s">
        <v>1160</v>
      </c>
      <c r="H364" s="15" t="s">
        <v>1182</v>
      </c>
      <c r="I364" s="15" t="s">
        <v>1183</v>
      </c>
      <c r="J364" s="16" t="s">
        <v>1184</v>
      </c>
      <c r="K364" s="148" t="s">
        <v>1185</v>
      </c>
      <c r="L364" s="18" t="s">
        <v>1186</v>
      </c>
      <c r="M364" s="19" t="s">
        <v>1187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59" t="s">
        <v>1222</v>
      </c>
      <c r="G365" s="60" t="s">
        <v>587</v>
      </c>
      <c r="H365" s="61" t="s">
        <v>1189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59" t="s">
        <v>1222</v>
      </c>
      <c r="G366" s="60" t="s">
        <v>589</v>
      </c>
      <c r="H366" s="61" t="s">
        <v>1189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59" t="s">
        <v>1222</v>
      </c>
      <c r="G367" s="60" t="s">
        <v>591</v>
      </c>
      <c r="H367" s="61" t="s">
        <v>1189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59" t="s">
        <v>1222</v>
      </c>
      <c r="G368" s="60" t="s">
        <v>593</v>
      </c>
      <c r="H368" s="61" t="s">
        <v>1189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59" t="s">
        <v>1222</v>
      </c>
      <c r="G369" s="60" t="s">
        <v>595</v>
      </c>
      <c r="H369" s="61" t="s">
        <v>1189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59" t="s">
        <v>1222</v>
      </c>
      <c r="G370" s="60" t="s">
        <v>597</v>
      </c>
      <c r="H370" s="61" t="s">
        <v>1189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1222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1222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1222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1222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3" t="s">
        <v>1170</v>
      </c>
      <c r="G375" s="14" t="s">
        <v>1160</v>
      </c>
      <c r="H375" s="15" t="s">
        <v>1182</v>
      </c>
      <c r="I375" s="15" t="s">
        <v>1183</v>
      </c>
      <c r="J375" s="16" t="s">
        <v>1184</v>
      </c>
      <c r="K375" s="148" t="s">
        <v>1185</v>
      </c>
      <c r="L375" s="18" t="s">
        <v>1186</v>
      </c>
      <c r="M375" s="19" t="s">
        <v>1187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59" t="s">
        <v>1311</v>
      </c>
      <c r="G376" s="60" t="s">
        <v>610</v>
      </c>
      <c r="H376" s="61" t="s">
        <v>1189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59" t="s">
        <v>1311</v>
      </c>
      <c r="G377" s="60" t="s">
        <v>612</v>
      </c>
      <c r="H377" s="61" t="s">
        <v>1189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59" t="s">
        <v>1311</v>
      </c>
      <c r="G378" s="60" t="s">
        <v>612</v>
      </c>
      <c r="H378" s="61" t="s">
        <v>1189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1189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3" t="s">
        <v>1170</v>
      </c>
      <c r="G380" s="14" t="s">
        <v>1160</v>
      </c>
      <c r="H380" s="15" t="s">
        <v>1182</v>
      </c>
      <c r="I380" s="15" t="s">
        <v>1183</v>
      </c>
      <c r="J380" s="16" t="s">
        <v>1184</v>
      </c>
      <c r="K380" s="148" t="s">
        <v>1185</v>
      </c>
      <c r="L380" s="18" t="s">
        <v>1186</v>
      </c>
      <c r="M380" s="19" t="s">
        <v>1187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1189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1189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1189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3" t="s">
        <v>1170</v>
      </c>
      <c r="G387" s="14" t="s">
        <v>1160</v>
      </c>
      <c r="H387" s="15" t="s">
        <v>1182</v>
      </c>
      <c r="I387" s="15" t="s">
        <v>1183</v>
      </c>
      <c r="J387" s="16" t="s">
        <v>175</v>
      </c>
      <c r="K387" s="148" t="s">
        <v>1185</v>
      </c>
      <c r="L387" s="18" t="s">
        <v>1186</v>
      </c>
      <c r="M387" s="19" t="s">
        <v>1187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1189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1189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1189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1189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3" t="s">
        <v>1170</v>
      </c>
      <c r="G392" s="14" t="s">
        <v>1160</v>
      </c>
      <c r="H392" s="15" t="s">
        <v>1182</v>
      </c>
      <c r="I392" s="15" t="s">
        <v>1183</v>
      </c>
      <c r="J392" s="16" t="s">
        <v>1184</v>
      </c>
      <c r="K392" s="148" t="s">
        <v>1185</v>
      </c>
      <c r="L392" s="18" t="s">
        <v>1186</v>
      </c>
      <c r="M392" s="19" t="s">
        <v>1187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1189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1189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1189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1189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3" t="s">
        <v>1170</v>
      </c>
      <c r="G399" s="14" t="s">
        <v>1160</v>
      </c>
      <c r="H399" s="15" t="s">
        <v>1182</v>
      </c>
      <c r="I399" s="15" t="s">
        <v>1183</v>
      </c>
      <c r="J399" s="16" t="s">
        <v>1184</v>
      </c>
      <c r="K399" s="148" t="s">
        <v>1185</v>
      </c>
      <c r="L399" s="18" t="s">
        <v>1186</v>
      </c>
      <c r="M399" s="19" t="s">
        <v>1187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3" t="s">
        <v>1170</v>
      </c>
      <c r="G404" s="14" t="s">
        <v>1160</v>
      </c>
      <c r="H404" s="15" t="s">
        <v>1182</v>
      </c>
      <c r="I404" s="15" t="s">
        <v>1183</v>
      </c>
      <c r="J404" s="16" t="s">
        <v>1184</v>
      </c>
      <c r="K404" s="148" t="s">
        <v>1185</v>
      </c>
      <c r="L404" s="18" t="s">
        <v>1186</v>
      </c>
      <c r="M404" s="19" t="s">
        <v>1187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1189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1189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23" t="s">
        <v>1222</v>
      </c>
      <c r="G407" s="42" t="s">
        <v>672</v>
      </c>
      <c r="H407" s="24" t="s">
        <v>1189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3" t="s">
        <v>1170</v>
      </c>
      <c r="G408" s="14" t="s">
        <v>1160</v>
      </c>
      <c r="H408" s="15" t="s">
        <v>1182</v>
      </c>
      <c r="I408" s="15" t="s">
        <v>1183</v>
      </c>
      <c r="J408" s="16" t="s">
        <v>1184</v>
      </c>
      <c r="K408" s="148" t="s">
        <v>1185</v>
      </c>
      <c r="L408" s="18" t="s">
        <v>1186</v>
      </c>
      <c r="M408" s="19" t="s">
        <v>1187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1189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1189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1189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1189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1189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3" t="s">
        <v>1170</v>
      </c>
      <c r="G414" s="14" t="s">
        <v>1160</v>
      </c>
      <c r="H414" s="15" t="s">
        <v>1182</v>
      </c>
      <c r="I414" s="15" t="s">
        <v>1183</v>
      </c>
      <c r="J414" s="16" t="s">
        <v>1184</v>
      </c>
      <c r="K414" s="148" t="s">
        <v>1185</v>
      </c>
      <c r="L414" s="18" t="s">
        <v>1186</v>
      </c>
      <c r="M414" s="19" t="s">
        <v>1187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23" t="s">
        <v>1299</v>
      </c>
      <c r="G415" s="42" t="s">
        <v>688</v>
      </c>
      <c r="H415" s="24" t="s">
        <v>1189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23" t="s">
        <v>1190</v>
      </c>
      <c r="G416" s="42" t="s">
        <v>690</v>
      </c>
      <c r="H416" s="24" t="s">
        <v>1189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23" t="s">
        <v>1329</v>
      </c>
      <c r="G417" s="42" t="s">
        <v>692</v>
      </c>
      <c r="H417" s="24" t="s">
        <v>1189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23" t="s">
        <v>1206</v>
      </c>
      <c r="G418" s="42" t="s">
        <v>694</v>
      </c>
      <c r="H418" s="24" t="s">
        <v>1189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23" t="s">
        <v>1206</v>
      </c>
      <c r="G419" s="42" t="s">
        <v>696</v>
      </c>
      <c r="H419" s="24" t="s">
        <v>1189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23" t="s">
        <v>1206</v>
      </c>
      <c r="G420" s="42" t="s">
        <v>698</v>
      </c>
      <c r="H420" s="24" t="s">
        <v>1189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23" t="s">
        <v>1206</v>
      </c>
      <c r="G421" s="42" t="s">
        <v>700</v>
      </c>
      <c r="H421" s="24" t="s">
        <v>1189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23" t="s">
        <v>1206</v>
      </c>
      <c r="G422" s="42" t="s">
        <v>702</v>
      </c>
      <c r="H422" s="24" t="s">
        <v>1189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23" t="s">
        <v>1299</v>
      </c>
      <c r="G423" s="42" t="s">
        <v>704</v>
      </c>
      <c r="H423" s="24" t="s">
        <v>1189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23" t="s">
        <v>1190</v>
      </c>
      <c r="G424" s="42" t="s">
        <v>706</v>
      </c>
      <c r="H424" s="24" t="s">
        <v>1189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3" t="s">
        <v>1170</v>
      </c>
      <c r="G425" s="14" t="s">
        <v>1160</v>
      </c>
      <c r="H425" s="15" t="s">
        <v>1182</v>
      </c>
      <c r="I425" s="15" t="s">
        <v>1183</v>
      </c>
      <c r="J425" s="16" t="s">
        <v>1184</v>
      </c>
      <c r="K425" s="148" t="s">
        <v>1185</v>
      </c>
      <c r="L425" s="18" t="s">
        <v>1186</v>
      </c>
      <c r="M425" s="19" t="s">
        <v>1187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1190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1190</v>
      </c>
      <c r="G437" s="60" t="s">
        <v>743</v>
      </c>
      <c r="H437" s="61" t="s">
        <v>1233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1190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1190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1190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1190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1190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1190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1190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3" t="s">
        <v>1170</v>
      </c>
      <c r="G445" s="14" t="s">
        <v>1160</v>
      </c>
      <c r="H445" s="15" t="s">
        <v>1182</v>
      </c>
      <c r="I445" s="15" t="s">
        <v>1183</v>
      </c>
      <c r="J445" s="16" t="s">
        <v>1184</v>
      </c>
      <c r="K445" s="148" t="s">
        <v>1185</v>
      </c>
      <c r="L445" s="18" t="s">
        <v>1186</v>
      </c>
      <c r="M445" s="19" t="s">
        <v>1187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1189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1189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1189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3" t="s">
        <v>1170</v>
      </c>
      <c r="G452" s="14" t="s">
        <v>1160</v>
      </c>
      <c r="H452" s="15" t="s">
        <v>1182</v>
      </c>
      <c r="I452" s="15" t="s">
        <v>1183</v>
      </c>
      <c r="J452" s="16" t="s">
        <v>1184</v>
      </c>
      <c r="K452" s="148" t="s">
        <v>1185</v>
      </c>
      <c r="L452" s="18" t="s">
        <v>1186</v>
      </c>
      <c r="M452" s="19" t="s">
        <v>1187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1233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1233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1233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1233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1399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3" t="s">
        <v>1170</v>
      </c>
      <c r="G461" s="14" t="s">
        <v>1160</v>
      </c>
      <c r="H461" s="15" t="s">
        <v>1182</v>
      </c>
      <c r="I461" s="15" t="s">
        <v>1183</v>
      </c>
      <c r="J461" s="16" t="s">
        <v>1184</v>
      </c>
      <c r="K461" s="148" t="s">
        <v>1185</v>
      </c>
      <c r="L461" s="18" t="s">
        <v>1186</v>
      </c>
      <c r="M461" s="19" t="s">
        <v>1187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23" t="s">
        <v>1222</v>
      </c>
      <c r="G462" s="42" t="s">
        <v>801</v>
      </c>
      <c r="H462" s="24" t="s">
        <v>1189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23" t="s">
        <v>1222</v>
      </c>
      <c r="G463" s="42" t="s">
        <v>803</v>
      </c>
      <c r="H463" s="24" t="s">
        <v>1189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23" t="s">
        <v>1222</v>
      </c>
      <c r="G464" s="42" t="s">
        <v>805</v>
      </c>
      <c r="H464" s="24" t="s">
        <v>1189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23" t="s">
        <v>1222</v>
      </c>
      <c r="G465" s="42" t="s">
        <v>807</v>
      </c>
      <c r="H465" s="24" t="s">
        <v>1189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23" t="s">
        <v>1222</v>
      </c>
      <c r="G466" s="42" t="s">
        <v>809</v>
      </c>
      <c r="H466" s="24" t="s">
        <v>1189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23" t="s">
        <v>1222</v>
      </c>
      <c r="G467" s="42" t="s">
        <v>811</v>
      </c>
      <c r="H467" s="24" t="s">
        <v>1189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23" t="s">
        <v>1222</v>
      </c>
      <c r="G468" s="42" t="s">
        <v>813</v>
      </c>
      <c r="H468" s="24" t="s">
        <v>1189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23" t="s">
        <v>1222</v>
      </c>
      <c r="G469" s="42" t="s">
        <v>815</v>
      </c>
      <c r="H469" s="24" t="s">
        <v>1189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3" t="s">
        <v>1170</v>
      </c>
      <c r="G470" s="14" t="s">
        <v>1160</v>
      </c>
      <c r="H470" s="15" t="s">
        <v>1182</v>
      </c>
      <c r="I470" s="15" t="s">
        <v>1183</v>
      </c>
      <c r="J470" s="16" t="s">
        <v>1184</v>
      </c>
      <c r="K470" s="148" t="s">
        <v>1185</v>
      </c>
      <c r="L470" s="18" t="s">
        <v>1186</v>
      </c>
      <c r="M470" s="19" t="s">
        <v>1187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1189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1189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1189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1189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1189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3" t="s">
        <v>1170</v>
      </c>
      <c r="G476" s="14" t="s">
        <v>1160</v>
      </c>
      <c r="H476" s="15" t="s">
        <v>1182</v>
      </c>
      <c r="I476" s="15" t="s">
        <v>1183</v>
      </c>
      <c r="J476" s="16" t="s">
        <v>1184</v>
      </c>
      <c r="K476" s="148" t="s">
        <v>1185</v>
      </c>
      <c r="L476" s="18" t="s">
        <v>1186</v>
      </c>
      <c r="M476" s="19" t="s">
        <v>1187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1189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1189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3" t="s">
        <v>1170</v>
      </c>
      <c r="G479" s="14" t="s">
        <v>1160</v>
      </c>
      <c r="H479" s="15" t="s">
        <v>1182</v>
      </c>
      <c r="I479" s="15" t="s">
        <v>1183</v>
      </c>
      <c r="J479" s="16" t="s">
        <v>1184</v>
      </c>
      <c r="K479" s="148" t="s">
        <v>1185</v>
      </c>
      <c r="L479" s="18" t="s">
        <v>1186</v>
      </c>
      <c r="M479" s="19" t="s">
        <v>1187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1189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1189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1189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1189</v>
      </c>
      <c r="D483" s="23">
        <v>1</v>
      </c>
      <c r="E483" s="23">
        <v>1</v>
      </c>
      <c r="F483" s="23" t="s">
        <v>1190</v>
      </c>
      <c r="G483" s="42" t="s">
        <v>841</v>
      </c>
      <c r="H483" s="75" t="s">
        <v>1189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1221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1189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1221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1189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1221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1189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1221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1189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1267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1221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1189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1221</v>
      </c>
      <c r="D491" s="23">
        <v>1</v>
      </c>
      <c r="E491" s="23">
        <v>1</v>
      </c>
      <c r="F491" s="23" t="s">
        <v>1251</v>
      </c>
      <c r="G491" s="42" t="s">
        <v>860</v>
      </c>
      <c r="H491" s="24" t="s">
        <v>1189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1221</v>
      </c>
      <c r="D492" s="23">
        <v>1</v>
      </c>
      <c r="E492" s="23">
        <v>1</v>
      </c>
      <c r="F492" s="23" t="s">
        <v>1251</v>
      </c>
      <c r="G492" s="42" t="s">
        <v>862</v>
      </c>
      <c r="H492" s="24" t="s">
        <v>1189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1221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1189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1221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1189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1190</v>
      </c>
      <c r="G495" s="83" t="s">
        <v>869</v>
      </c>
      <c r="H495" s="84" t="s">
        <v>1233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1423</v>
      </c>
      <c r="B2" s="3" t="s">
        <v>1172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1418</v>
      </c>
      <c r="Y2" s="272" t="s">
        <v>1418</v>
      </c>
      <c r="Z2" s="272"/>
      <c r="AA2" s="272"/>
    </row>
    <row r="3" spans="1:36" ht="27" thickBot="1" x14ac:dyDescent="0.3">
      <c r="A3" s="287" t="s">
        <v>1425</v>
      </c>
      <c r="B3" s="8" t="s">
        <v>1174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1412</v>
      </c>
    </row>
    <row r="4" spans="1:36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3" t="s">
        <v>1160</v>
      </c>
      <c r="H4" s="15" t="s">
        <v>1182</v>
      </c>
      <c r="I4" s="15" t="s">
        <v>1183</v>
      </c>
      <c r="J4" s="147" t="s">
        <v>1184</v>
      </c>
      <c r="K4" s="17" t="s">
        <v>1185</v>
      </c>
      <c r="L4" s="18" t="s">
        <v>1186</v>
      </c>
      <c r="M4" s="19" t="s">
        <v>1187</v>
      </c>
      <c r="O4" s="119" t="s">
        <v>1145</v>
      </c>
      <c r="Q4" s="270" t="s">
        <v>1415</v>
      </c>
      <c r="S4" s="11" t="s">
        <v>1177</v>
      </c>
      <c r="T4" s="17" t="s">
        <v>1185</v>
      </c>
      <c r="V4" s="268" t="s">
        <v>1417</v>
      </c>
      <c r="W4" s="268" t="s">
        <v>1416</v>
      </c>
      <c r="X4" s="268" t="s">
        <v>1430</v>
      </c>
      <c r="Y4" s="268" t="s">
        <v>1429</v>
      </c>
      <c r="Z4" s="268" t="s">
        <v>1433</v>
      </c>
      <c r="AA4" s="268" t="s">
        <v>1432</v>
      </c>
      <c r="AE4" s="262" t="s">
        <v>1417</v>
      </c>
      <c r="AF4" s="239" t="s">
        <v>1416</v>
      </c>
      <c r="AG4" s="239" t="s">
        <v>1411</v>
      </c>
      <c r="AH4" s="239" t="s">
        <v>1426</v>
      </c>
      <c r="AI4" s="239" t="s">
        <v>1434</v>
      </c>
      <c r="AJ4" s="239" t="s">
        <v>1431</v>
      </c>
    </row>
    <row r="5" spans="1:36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105" t="s">
        <v>1195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106" t="s">
        <v>1195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106" t="s">
        <v>1195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106" t="s">
        <v>1195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106" t="s">
        <v>1195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106" t="s">
        <v>1195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106" t="s">
        <v>1195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106" t="s">
        <v>1195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106" t="s">
        <v>1195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106" t="s">
        <v>1195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106" t="s">
        <v>1195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106" t="s">
        <v>1195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2" t="s">
        <v>1170</v>
      </c>
      <c r="G17" s="12" t="s">
        <v>1160</v>
      </c>
      <c r="H17" s="15" t="s">
        <v>1182</v>
      </c>
      <c r="I17" s="15" t="s">
        <v>1183</v>
      </c>
      <c r="J17" s="147" t="s">
        <v>1184</v>
      </c>
      <c r="K17" s="148" t="s">
        <v>1185</v>
      </c>
      <c r="L17" s="18" t="s">
        <v>1186</v>
      </c>
      <c r="M17" s="19" t="s">
        <v>1187</v>
      </c>
      <c r="O17" s="121" t="str">
        <f t="shared" si="2"/>
        <v/>
      </c>
      <c r="Q17" s="271"/>
      <c r="S17" s="32"/>
      <c r="T17" s="17" t="s">
        <v>1185</v>
      </c>
      <c r="V17" s="266" t="s">
        <v>1185</v>
      </c>
      <c r="W17" s="267" t="s">
        <v>1185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1185</v>
      </c>
      <c r="AA17" s="316" t="s">
        <v>1185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108" t="s">
        <v>1206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108" t="s">
        <v>1206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2" t="s">
        <v>1170</v>
      </c>
      <c r="G22" s="12" t="s">
        <v>1160</v>
      </c>
      <c r="H22" s="15" t="s">
        <v>1182</v>
      </c>
      <c r="I22" s="15" t="s">
        <v>1183</v>
      </c>
      <c r="J22" s="147" t="s">
        <v>1184</v>
      </c>
      <c r="K22" s="148" t="s">
        <v>1185</v>
      </c>
      <c r="L22" s="18" t="s">
        <v>1186</v>
      </c>
      <c r="M22" s="19" t="s">
        <v>1187</v>
      </c>
      <c r="O22" s="121" t="str">
        <f t="shared" si="2"/>
        <v/>
      </c>
      <c r="Q22" s="271"/>
      <c r="S22" s="32"/>
      <c r="T22" s="17" t="s">
        <v>1185</v>
      </c>
      <c r="V22" s="266" t="s">
        <v>1185</v>
      </c>
      <c r="W22" s="267" t="s">
        <v>1185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1185</v>
      </c>
      <c r="AA22" s="316" t="s">
        <v>1185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110" t="s">
        <v>1231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110" t="s">
        <v>1231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110" t="s">
        <v>1240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110" t="s">
        <v>1240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110" t="s">
        <v>1240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110" t="s">
        <v>1251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110" t="s">
        <v>1251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1255</v>
      </c>
      <c r="C32" s="58" t="s">
        <v>1230</v>
      </c>
      <c r="D32" s="59">
        <v>12</v>
      </c>
      <c r="E32" s="59">
        <v>50</v>
      </c>
      <c r="F32" s="110" t="s">
        <v>1240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1257</v>
      </c>
      <c r="C33" s="58" t="s">
        <v>1230</v>
      </c>
      <c r="D33" s="59">
        <v>12</v>
      </c>
      <c r="E33" s="59">
        <v>50</v>
      </c>
      <c r="F33" s="110" t="s">
        <v>1240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1259</v>
      </c>
      <c r="C34" s="58" t="s">
        <v>1230</v>
      </c>
      <c r="D34" s="59">
        <v>12</v>
      </c>
      <c r="E34" s="59">
        <v>50</v>
      </c>
      <c r="F34" s="110" t="s">
        <v>1240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1261</v>
      </c>
      <c r="C35" s="58" t="s">
        <v>1230</v>
      </c>
      <c r="D35" s="59">
        <v>12</v>
      </c>
      <c r="E35" s="59">
        <v>50</v>
      </c>
      <c r="F35" s="110" t="s">
        <v>1240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2" t="s">
        <v>1170</v>
      </c>
      <c r="G36" s="12" t="s">
        <v>1160</v>
      </c>
      <c r="H36" s="15" t="s">
        <v>1182</v>
      </c>
      <c r="I36" s="15" t="s">
        <v>1183</v>
      </c>
      <c r="J36" s="147" t="s">
        <v>1184</v>
      </c>
      <c r="K36" s="148" t="s">
        <v>1185</v>
      </c>
      <c r="L36" s="18" t="s">
        <v>1186</v>
      </c>
      <c r="M36" s="19" t="s">
        <v>1187</v>
      </c>
      <c r="O36" s="121" t="str">
        <f t="shared" si="2"/>
        <v/>
      </c>
      <c r="Q36" s="271"/>
      <c r="S36" s="32"/>
      <c r="T36" s="17" t="s">
        <v>1185</v>
      </c>
      <c r="V36" s="266" t="s">
        <v>1185</v>
      </c>
      <c r="W36" s="267" t="s">
        <v>1185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1185</v>
      </c>
      <c r="AA36" s="316" t="s">
        <v>1185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108" t="s">
        <v>1251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108" t="s">
        <v>1251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108" t="s">
        <v>1251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108" t="s">
        <v>1251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108" t="s">
        <v>1251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108" t="s">
        <v>1251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108" t="s">
        <v>1251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108" t="s">
        <v>1251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108" t="s">
        <v>1251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108" t="s">
        <v>1287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108" t="s">
        <v>1287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2" t="s">
        <v>1170</v>
      </c>
      <c r="G48" s="12" t="s">
        <v>1160</v>
      </c>
      <c r="H48" s="15" t="s">
        <v>1182</v>
      </c>
      <c r="I48" s="15" t="s">
        <v>1183</v>
      </c>
      <c r="J48" s="147" t="s">
        <v>1184</v>
      </c>
      <c r="K48" s="148" t="s">
        <v>1185</v>
      </c>
      <c r="L48" s="18" t="s">
        <v>1186</v>
      </c>
      <c r="M48" s="19" t="s">
        <v>1187</v>
      </c>
      <c r="O48" s="121" t="str">
        <f t="shared" si="2"/>
        <v/>
      </c>
      <c r="Q48" s="271"/>
      <c r="S48" s="32"/>
      <c r="T48" s="17" t="s">
        <v>1185</v>
      </c>
      <c r="V48" s="266" t="s">
        <v>1185</v>
      </c>
      <c r="W48" s="267" t="s">
        <v>1185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1185</v>
      </c>
      <c r="AA48" s="316" t="s">
        <v>1185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1293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108" t="s">
        <v>1190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108" t="s">
        <v>1190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108" t="s">
        <v>1299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108" t="s">
        <v>1190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108" t="s">
        <v>1190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108" t="s">
        <v>1299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108" t="s">
        <v>1299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1309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108" t="s">
        <v>1311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108" t="s">
        <v>1311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108" t="s">
        <v>1311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108" t="s">
        <v>1311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108" t="s">
        <v>1311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108" t="s">
        <v>1311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108" t="s">
        <v>1311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1325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110" t="s">
        <v>1190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110" t="s">
        <v>1195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110" t="s">
        <v>1332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110" t="s">
        <v>1332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1337</v>
      </c>
      <c r="C70" s="58" t="s">
        <v>1221</v>
      </c>
      <c r="D70" s="59">
        <v>1</v>
      </c>
      <c r="E70" s="59">
        <v>1</v>
      </c>
      <c r="F70" s="110" t="s">
        <v>1343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1339</v>
      </c>
      <c r="C71" s="58" t="s">
        <v>1221</v>
      </c>
      <c r="D71" s="59">
        <v>1</v>
      </c>
      <c r="E71" s="59">
        <v>5</v>
      </c>
      <c r="F71" s="110" t="s">
        <v>1343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1342</v>
      </c>
      <c r="C72" s="58" t="s">
        <v>1221</v>
      </c>
      <c r="D72" s="59">
        <v>1</v>
      </c>
      <c r="E72" s="59">
        <v>5</v>
      </c>
      <c r="F72" s="110" t="s">
        <v>1343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1345</v>
      </c>
      <c r="C73" s="58" t="s">
        <v>1221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1347</v>
      </c>
      <c r="C74" s="58" t="s">
        <v>1221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1349</v>
      </c>
      <c r="C75" s="58" t="s">
        <v>1221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1351</v>
      </c>
      <c r="C76" s="58" t="s">
        <v>1221</v>
      </c>
      <c r="D76" s="59">
        <v>1</v>
      </c>
      <c r="E76" s="59">
        <v>10</v>
      </c>
      <c r="F76" s="110" t="s">
        <v>1222</v>
      </c>
      <c r="G76" s="110" t="s">
        <v>1352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1353</v>
      </c>
      <c r="C77" s="58" t="s">
        <v>1221</v>
      </c>
      <c r="D77" s="59">
        <v>1</v>
      </c>
      <c r="E77" s="59">
        <v>10</v>
      </c>
      <c r="F77" s="110" t="s">
        <v>1222</v>
      </c>
      <c r="G77" s="110" t="s">
        <v>1354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1355</v>
      </c>
      <c r="C78" s="58" t="s">
        <v>1221</v>
      </c>
      <c r="D78" s="59">
        <v>1</v>
      </c>
      <c r="E78" s="59">
        <v>10</v>
      </c>
      <c r="F78" s="110" t="s">
        <v>1222</v>
      </c>
      <c r="G78" s="110" t="s">
        <v>1356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108" t="s">
        <v>1222</v>
      </c>
      <c r="G79" s="108" t="s">
        <v>1358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108" t="s">
        <v>1222</v>
      </c>
      <c r="G80" s="108" t="s">
        <v>1360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108" t="s">
        <v>1222</v>
      </c>
      <c r="G81" s="108" t="s">
        <v>1362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1363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2" t="s">
        <v>1170</v>
      </c>
      <c r="G86" s="12" t="s">
        <v>1160</v>
      </c>
      <c r="H86" s="15" t="s">
        <v>1182</v>
      </c>
      <c r="I86" s="15" t="s">
        <v>1183</v>
      </c>
      <c r="J86" s="147" t="s">
        <v>1184</v>
      </c>
      <c r="K86" s="148" t="s">
        <v>1185</v>
      </c>
      <c r="L86" s="18" t="s">
        <v>1186</v>
      </c>
      <c r="M86" s="19" t="s">
        <v>1187</v>
      </c>
      <c r="O86" s="121" t="str">
        <f t="shared" si="15"/>
        <v/>
      </c>
      <c r="Q86" s="271"/>
      <c r="S86" s="32"/>
      <c r="T86" s="17" t="s">
        <v>1185</v>
      </c>
      <c r="V86" s="266" t="s">
        <v>1185</v>
      </c>
      <c r="W86" s="267" t="s">
        <v>1185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1185</v>
      </c>
      <c r="AA86" s="316" t="s">
        <v>1185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108" t="s">
        <v>1373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108" t="s">
        <v>1373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108" t="s">
        <v>1383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1380</v>
      </c>
      <c r="C90" s="22" t="s">
        <v>1265</v>
      </c>
      <c r="D90" s="23">
        <v>10</v>
      </c>
      <c r="E90" s="23">
        <v>50</v>
      </c>
      <c r="F90" s="108" t="s">
        <v>1332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1382</v>
      </c>
      <c r="C91" s="22" t="s">
        <v>1265</v>
      </c>
      <c r="D91" s="23">
        <v>10</v>
      </c>
      <c r="E91" s="23">
        <v>50</v>
      </c>
      <c r="F91" s="108" t="s">
        <v>1383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110" t="s">
        <v>1383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110" t="s">
        <v>1383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2" t="s">
        <v>1170</v>
      </c>
      <c r="G94" s="12" t="s">
        <v>1160</v>
      </c>
      <c r="H94" s="15" t="s">
        <v>1182</v>
      </c>
      <c r="I94" s="15" t="s">
        <v>1183</v>
      </c>
      <c r="J94" s="147" t="s">
        <v>1184</v>
      </c>
      <c r="K94" s="148" t="s">
        <v>1185</v>
      </c>
      <c r="L94" s="18" t="s">
        <v>1186</v>
      </c>
      <c r="M94" s="19" t="s">
        <v>1187</v>
      </c>
      <c r="O94" s="121" t="str">
        <f t="shared" si="15"/>
        <v/>
      </c>
      <c r="Q94" s="271"/>
      <c r="S94" s="32"/>
      <c r="T94" s="17" t="s">
        <v>1185</v>
      </c>
      <c r="V94" s="266" t="s">
        <v>1185</v>
      </c>
      <c r="W94" s="267" t="s">
        <v>1185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1185</v>
      </c>
      <c r="AA94" s="316" t="s">
        <v>1185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108" t="s">
        <v>1222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2" t="s">
        <v>1170</v>
      </c>
      <c r="G97" s="12" t="s">
        <v>1160</v>
      </c>
      <c r="H97" s="15" t="s">
        <v>1182</v>
      </c>
      <c r="I97" s="15" t="s">
        <v>1183</v>
      </c>
      <c r="J97" s="147" t="s">
        <v>1184</v>
      </c>
      <c r="K97" s="148" t="s">
        <v>1185</v>
      </c>
      <c r="L97" s="18" t="s">
        <v>1186</v>
      </c>
      <c r="M97" s="19" t="s">
        <v>1187</v>
      </c>
      <c r="O97" s="121" t="str">
        <f t="shared" si="15"/>
        <v/>
      </c>
      <c r="Q97" s="271"/>
      <c r="S97" s="32"/>
      <c r="T97" s="17" t="s">
        <v>1185</v>
      </c>
      <c r="V97" s="266" t="s">
        <v>1185</v>
      </c>
      <c r="W97" s="267" t="s">
        <v>1185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1185</v>
      </c>
      <c r="AA97" s="316" t="s">
        <v>1185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1397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110" t="s">
        <v>1399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110" t="s">
        <v>1195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110" t="s">
        <v>1195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110" t="s">
        <v>1195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110" t="s">
        <v>1399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1265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1265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1265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1265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1265</v>
      </c>
      <c r="D113" s="59">
        <v>5</v>
      </c>
      <c r="E113" s="59">
        <v>10</v>
      </c>
      <c r="F113" s="110" t="s">
        <v>1365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1265</v>
      </c>
      <c r="D114" s="59">
        <v>5</v>
      </c>
      <c r="E114" s="59">
        <v>10</v>
      </c>
      <c r="F114" s="110" t="s">
        <v>1365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1265</v>
      </c>
      <c r="D115" s="59">
        <v>5</v>
      </c>
      <c r="E115" s="59">
        <v>10</v>
      </c>
      <c r="F115" s="110" t="s">
        <v>1365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1265</v>
      </c>
      <c r="D116" s="59">
        <v>5</v>
      </c>
      <c r="E116" s="59">
        <v>10</v>
      </c>
      <c r="F116" s="110" t="s">
        <v>1365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1265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1190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1221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108" t="s">
        <v>1190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108" t="s">
        <v>1190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108" t="s">
        <v>1190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108" t="s">
        <v>1190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108" t="s">
        <v>1190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108" t="s">
        <v>1190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108" t="s">
        <v>1190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108" t="s">
        <v>1190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108" t="s">
        <v>1190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108" t="s">
        <v>1206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108" t="s">
        <v>1206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108" t="s">
        <v>1206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108" t="s">
        <v>1190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108" t="s">
        <v>1190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108" t="s">
        <v>1190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108" t="s">
        <v>1190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2" t="s">
        <v>1170</v>
      </c>
      <c r="G142" s="12" t="s">
        <v>1160</v>
      </c>
      <c r="H142" s="15" t="s">
        <v>1182</v>
      </c>
      <c r="I142" s="15" t="s">
        <v>1183</v>
      </c>
      <c r="J142" s="147" t="s">
        <v>1184</v>
      </c>
      <c r="K142" s="148" t="s">
        <v>1185</v>
      </c>
      <c r="L142" s="18" t="s">
        <v>1186</v>
      </c>
      <c r="M142" s="19" t="s">
        <v>1187</v>
      </c>
      <c r="O142" s="121" t="str">
        <f t="shared" si="27"/>
        <v/>
      </c>
      <c r="Q142" s="271"/>
      <c r="S142" s="32"/>
      <c r="T142" s="17" t="s">
        <v>1185</v>
      </c>
      <c r="V142" s="266" t="s">
        <v>1185</v>
      </c>
      <c r="W142" s="267" t="s">
        <v>1185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1185</v>
      </c>
      <c r="AA142" s="316" t="s">
        <v>1185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1383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1383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1383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2" t="s">
        <v>1170</v>
      </c>
      <c r="G146" s="12" t="s">
        <v>1160</v>
      </c>
      <c r="H146" s="15" t="s">
        <v>1182</v>
      </c>
      <c r="I146" s="15" t="s">
        <v>1183</v>
      </c>
      <c r="J146" s="147" t="s">
        <v>1184</v>
      </c>
      <c r="K146" s="148" t="s">
        <v>1185</v>
      </c>
      <c r="L146" s="18" t="s">
        <v>1186</v>
      </c>
      <c r="M146" s="19" t="s">
        <v>1187</v>
      </c>
      <c r="O146" s="121" t="str">
        <f t="shared" si="27"/>
        <v/>
      </c>
      <c r="Q146" s="271"/>
      <c r="S146" s="32"/>
      <c r="T146" s="17" t="s">
        <v>1185</v>
      </c>
      <c r="V146" s="266" t="s">
        <v>1185</v>
      </c>
      <c r="W146" s="267" t="s">
        <v>1185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1185</v>
      </c>
      <c r="AA146" s="316" t="s">
        <v>1185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108" t="s">
        <v>1343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108" t="s">
        <v>1343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1383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2" t="s">
        <v>1170</v>
      </c>
      <c r="G155" s="12" t="s">
        <v>1160</v>
      </c>
      <c r="H155" s="15" t="s">
        <v>1182</v>
      </c>
      <c r="I155" s="15" t="s">
        <v>1183</v>
      </c>
      <c r="J155" s="147" t="s">
        <v>1184</v>
      </c>
      <c r="K155" s="148" t="s">
        <v>1185</v>
      </c>
      <c r="L155" s="18" t="s">
        <v>1186</v>
      </c>
      <c r="M155" s="19" t="s">
        <v>1187</v>
      </c>
      <c r="O155" s="121" t="str">
        <f t="shared" si="27"/>
        <v/>
      </c>
      <c r="Q155" s="271"/>
      <c r="S155" s="32"/>
      <c r="T155" s="17" t="s">
        <v>1185</v>
      </c>
      <c r="V155" s="266" t="s">
        <v>1185</v>
      </c>
      <c r="W155" s="267" t="s">
        <v>1185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1185</v>
      </c>
      <c r="AA155" s="316" t="s">
        <v>1185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1383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1383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1383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1383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1383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1383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108" t="s">
        <v>1383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1383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1383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1383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1383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1383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2" t="s">
        <v>1170</v>
      </c>
      <c r="G170" s="12" t="s">
        <v>1160</v>
      </c>
      <c r="H170" s="15" t="s">
        <v>1182</v>
      </c>
      <c r="I170" s="15" t="s">
        <v>1183</v>
      </c>
      <c r="J170" s="147" t="s">
        <v>1184</v>
      </c>
      <c r="K170" s="148" t="s">
        <v>1185</v>
      </c>
      <c r="L170" s="18" t="s">
        <v>1186</v>
      </c>
      <c r="M170" s="19" t="s">
        <v>1187</v>
      </c>
      <c r="O170" s="121" t="str">
        <f t="shared" si="27"/>
        <v/>
      </c>
      <c r="Q170" s="271"/>
      <c r="S170" s="32"/>
      <c r="T170" s="17" t="s">
        <v>1185</v>
      </c>
      <c r="V170" s="266" t="s">
        <v>1185</v>
      </c>
      <c r="W170" s="267" t="s">
        <v>1185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1185</v>
      </c>
      <c r="AA170" s="316" t="s">
        <v>1185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2" t="s">
        <v>1170</v>
      </c>
      <c r="G176" s="12" t="s">
        <v>1160</v>
      </c>
      <c r="H176" s="15" t="s">
        <v>1182</v>
      </c>
      <c r="I176" s="15" t="s">
        <v>1183</v>
      </c>
      <c r="J176" s="147" t="s">
        <v>175</v>
      </c>
      <c r="K176" s="148" t="s">
        <v>1185</v>
      </c>
      <c r="L176" s="18" t="s">
        <v>1186</v>
      </c>
      <c r="M176" s="19" t="s">
        <v>1187</v>
      </c>
      <c r="O176" s="121" t="str">
        <f t="shared" si="27"/>
        <v/>
      </c>
      <c r="Q176" s="271"/>
      <c r="S176" s="32"/>
      <c r="T176" s="17" t="s">
        <v>1185</v>
      </c>
      <c r="V176" s="266" t="s">
        <v>1185</v>
      </c>
      <c r="W176" s="267" t="s">
        <v>1185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1185</v>
      </c>
      <c r="AA176" s="316" t="s">
        <v>1185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108" t="s">
        <v>1222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108" t="s">
        <v>1222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2" t="s">
        <v>1170</v>
      </c>
      <c r="G193" s="12" t="s">
        <v>1160</v>
      </c>
      <c r="H193" s="15" t="s">
        <v>1182</v>
      </c>
      <c r="I193" s="15" t="s">
        <v>1183</v>
      </c>
      <c r="J193" s="147" t="s">
        <v>1184</v>
      </c>
      <c r="K193" s="148" t="s">
        <v>1185</v>
      </c>
      <c r="L193" s="18" t="s">
        <v>1186</v>
      </c>
      <c r="M193" s="19" t="s">
        <v>1187</v>
      </c>
      <c r="O193" s="121" t="str">
        <f t="shared" si="27"/>
        <v/>
      </c>
      <c r="Q193" s="271"/>
      <c r="S193" s="32"/>
      <c r="T193" s="17" t="s">
        <v>1185</v>
      </c>
      <c r="V193" s="266" t="s">
        <v>1185</v>
      </c>
      <c r="W193" s="267" t="s">
        <v>1185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1185</v>
      </c>
      <c r="AA193" s="316" t="s">
        <v>1185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2" t="s">
        <v>1170</v>
      </c>
      <c r="G198" s="12" t="s">
        <v>1160</v>
      </c>
      <c r="H198" s="15" t="s">
        <v>1182</v>
      </c>
      <c r="I198" s="15" t="s">
        <v>1183</v>
      </c>
      <c r="J198" s="147" t="s">
        <v>1184</v>
      </c>
      <c r="K198" s="148" t="s">
        <v>1185</v>
      </c>
      <c r="L198" s="18" t="s">
        <v>1186</v>
      </c>
      <c r="M198" s="19" t="s">
        <v>1187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1185</v>
      </c>
      <c r="V198" s="266" t="s">
        <v>1185</v>
      </c>
      <c r="W198" s="267" t="s">
        <v>1185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1185</v>
      </c>
      <c r="AA198" s="316" t="s">
        <v>1185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1206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1190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1206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108" t="s">
        <v>1399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1206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108" t="s">
        <v>1195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2" t="s">
        <v>1170</v>
      </c>
      <c r="G211" s="12" t="s">
        <v>1160</v>
      </c>
      <c r="H211" s="15" t="s">
        <v>1182</v>
      </c>
      <c r="I211" s="15" t="s">
        <v>1183</v>
      </c>
      <c r="J211" s="147" t="s">
        <v>1184</v>
      </c>
      <c r="K211" s="148" t="s">
        <v>1185</v>
      </c>
      <c r="L211" s="18" t="s">
        <v>1186</v>
      </c>
      <c r="M211" s="19" t="s">
        <v>1187</v>
      </c>
      <c r="O211" s="121" t="str">
        <f t="shared" si="39"/>
        <v/>
      </c>
      <c r="Q211" s="271"/>
      <c r="S211" s="32"/>
      <c r="T211" s="17" t="s">
        <v>1185</v>
      </c>
      <c r="V211" s="266" t="s">
        <v>1185</v>
      </c>
      <c r="W211" s="267" t="s">
        <v>1185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1185</v>
      </c>
      <c r="AA211" s="316" t="s">
        <v>1185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1287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1287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1287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1287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1287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1287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1287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1287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1287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1287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1287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1287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1287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1287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1287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1287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1251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1251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1251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1251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1287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1287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1287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1287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1287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1287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1287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1287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1287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1287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1287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1287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1287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1287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1287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1287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1287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1287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1287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1287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1287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1287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1383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108" t="s">
        <v>1287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2" t="s">
        <v>1170</v>
      </c>
      <c r="G256" s="12" t="s">
        <v>1160</v>
      </c>
      <c r="H256" s="15" t="s">
        <v>1182</v>
      </c>
      <c r="I256" s="15" t="s">
        <v>1183</v>
      </c>
      <c r="J256" s="147" t="s">
        <v>1184</v>
      </c>
      <c r="K256" s="148" t="s">
        <v>1185</v>
      </c>
      <c r="L256" s="18" t="s">
        <v>1186</v>
      </c>
      <c r="M256" s="19" t="s">
        <v>1187</v>
      </c>
      <c r="O256" s="121" t="str">
        <f t="shared" si="39"/>
        <v/>
      </c>
      <c r="Q256" s="271"/>
      <c r="S256" s="32"/>
      <c r="T256" s="17" t="s">
        <v>1185</v>
      </c>
      <c r="V256" s="266" t="s">
        <v>1185</v>
      </c>
      <c r="W256" s="267" t="s">
        <v>1185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1185</v>
      </c>
      <c r="AA256" s="316" t="s">
        <v>1185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108" t="s">
        <v>1222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2" t="s">
        <v>1170</v>
      </c>
      <c r="G259" s="12" t="s">
        <v>1160</v>
      </c>
      <c r="H259" s="15" t="s">
        <v>1182</v>
      </c>
      <c r="I259" s="15" t="s">
        <v>1183</v>
      </c>
      <c r="J259" s="147" t="s">
        <v>1184</v>
      </c>
      <c r="K259" s="148" t="s">
        <v>1185</v>
      </c>
      <c r="L259" s="18" t="s">
        <v>1186</v>
      </c>
      <c r="M259" s="19" t="s">
        <v>1187</v>
      </c>
      <c r="O259" s="121" t="str">
        <f t="shared" si="39"/>
        <v/>
      </c>
      <c r="Q259" s="271"/>
      <c r="S259" s="32"/>
      <c r="T259" s="17" t="s">
        <v>1185</v>
      </c>
      <c r="V259" s="266" t="s">
        <v>1185</v>
      </c>
      <c r="W259" s="267" t="s">
        <v>1185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1185</v>
      </c>
      <c r="AA259" s="316" t="s">
        <v>1185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1383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1383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1383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1383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2" t="s">
        <v>1170</v>
      </c>
      <c r="G264" s="12" t="s">
        <v>1160</v>
      </c>
      <c r="H264" s="15" t="s">
        <v>1182</v>
      </c>
      <c r="I264" s="15" t="s">
        <v>1183</v>
      </c>
      <c r="J264" s="147" t="s">
        <v>1184</v>
      </c>
      <c r="K264" s="148" t="s">
        <v>1185</v>
      </c>
      <c r="L264" s="18" t="s">
        <v>1186</v>
      </c>
      <c r="M264" s="19" t="s">
        <v>1187</v>
      </c>
      <c r="O264" s="121" t="str">
        <f t="shared" si="51"/>
        <v/>
      </c>
      <c r="Q264" s="271"/>
      <c r="S264" s="32"/>
      <c r="T264" s="17" t="s">
        <v>1185</v>
      </c>
      <c r="V264" s="266" t="s">
        <v>1185</v>
      </c>
      <c r="W264" s="267" t="s">
        <v>1185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1185</v>
      </c>
      <c r="AA264" s="316" t="s">
        <v>1185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1206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1206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1206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1206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1206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1206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1206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1206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1206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1206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1190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1190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1190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2" t="s">
        <v>1170</v>
      </c>
      <c r="G278" s="12" t="s">
        <v>1160</v>
      </c>
      <c r="H278" s="15" t="s">
        <v>1182</v>
      </c>
      <c r="I278" s="15" t="s">
        <v>1183</v>
      </c>
      <c r="J278" s="147" t="s">
        <v>1184</v>
      </c>
      <c r="K278" s="148" t="s">
        <v>1185</v>
      </c>
      <c r="L278" s="18" t="s">
        <v>1186</v>
      </c>
      <c r="M278" s="19" t="s">
        <v>1187</v>
      </c>
      <c r="O278" s="121" t="str">
        <f t="shared" si="51"/>
        <v/>
      </c>
      <c r="Q278" s="271"/>
      <c r="S278" s="32"/>
      <c r="T278" s="17" t="s">
        <v>1185</v>
      </c>
      <c r="V278" s="266" t="s">
        <v>1185</v>
      </c>
      <c r="W278" s="267" t="s">
        <v>1185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1185</v>
      </c>
      <c r="AA278" s="316" t="s">
        <v>1185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2" t="s">
        <v>1170</v>
      </c>
      <c r="G282" s="12" t="s">
        <v>1160</v>
      </c>
      <c r="H282" s="15" t="s">
        <v>1182</v>
      </c>
      <c r="I282" s="15" t="s">
        <v>1183</v>
      </c>
      <c r="J282" s="147" t="s">
        <v>1184</v>
      </c>
      <c r="K282" s="148" t="s">
        <v>1185</v>
      </c>
      <c r="L282" s="18" t="s">
        <v>1186</v>
      </c>
      <c r="M282" s="19" t="s">
        <v>1187</v>
      </c>
      <c r="O282" s="121" t="str">
        <f t="shared" si="51"/>
        <v/>
      </c>
      <c r="Q282" s="271"/>
      <c r="S282" s="32"/>
      <c r="T282" s="17" t="s">
        <v>1185</v>
      </c>
      <c r="V282" s="266" t="s">
        <v>1185</v>
      </c>
      <c r="W282" s="267" t="s">
        <v>1185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1185</v>
      </c>
      <c r="AA282" s="316" t="s">
        <v>1185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1383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1383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1383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2" t="s">
        <v>1170</v>
      </c>
      <c r="G286" s="12" t="s">
        <v>1160</v>
      </c>
      <c r="H286" s="15" t="s">
        <v>1182</v>
      </c>
      <c r="I286" s="15" t="s">
        <v>1183</v>
      </c>
      <c r="J286" s="147" t="s">
        <v>1184</v>
      </c>
      <c r="K286" s="148" t="s">
        <v>1185</v>
      </c>
      <c r="L286" s="18" t="s">
        <v>1186</v>
      </c>
      <c r="M286" s="19" t="s">
        <v>1187</v>
      </c>
      <c r="O286" s="121" t="str">
        <f t="shared" si="51"/>
        <v/>
      </c>
      <c r="Q286" s="271"/>
      <c r="S286" s="32"/>
      <c r="T286" s="17" t="s">
        <v>1185</v>
      </c>
      <c r="V286" s="266" t="s">
        <v>1185</v>
      </c>
      <c r="W286" s="267" t="s">
        <v>1185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1185</v>
      </c>
      <c r="AA286" s="316" t="s">
        <v>1185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2" t="s">
        <v>1170</v>
      </c>
      <c r="G300" s="12" t="s">
        <v>1160</v>
      </c>
      <c r="H300" s="15" t="s">
        <v>1182</v>
      </c>
      <c r="I300" s="15" t="s">
        <v>1183</v>
      </c>
      <c r="J300" s="147" t="s">
        <v>175</v>
      </c>
      <c r="K300" s="148" t="s">
        <v>1185</v>
      </c>
      <c r="L300" s="18" t="s">
        <v>1186</v>
      </c>
      <c r="M300" s="19" t="s">
        <v>1187</v>
      </c>
      <c r="O300" s="121" t="str">
        <f t="shared" si="51"/>
        <v/>
      </c>
      <c r="Q300" s="271"/>
      <c r="S300" s="32"/>
      <c r="T300" s="17" t="s">
        <v>1185</v>
      </c>
      <c r="V300" s="266" t="s">
        <v>1185</v>
      </c>
      <c r="W300" s="267" t="s">
        <v>1185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1185</v>
      </c>
      <c r="AA300" s="316" t="s">
        <v>1185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2" t="s">
        <v>1170</v>
      </c>
      <c r="G310" s="12" t="s">
        <v>1160</v>
      </c>
      <c r="H310" s="15" t="s">
        <v>1182</v>
      </c>
      <c r="I310" s="15" t="s">
        <v>1183</v>
      </c>
      <c r="J310" s="147" t="s">
        <v>1184</v>
      </c>
      <c r="K310" s="148" t="s">
        <v>1185</v>
      </c>
      <c r="L310" s="18" t="s">
        <v>1186</v>
      </c>
      <c r="M310" s="19" t="s">
        <v>1187</v>
      </c>
      <c r="O310" s="121" t="str">
        <f t="shared" si="51"/>
        <v/>
      </c>
      <c r="Q310" s="271"/>
      <c r="S310" s="32"/>
      <c r="T310" s="17" t="s">
        <v>1185</v>
      </c>
      <c r="V310" s="266" t="s">
        <v>1185</v>
      </c>
      <c r="W310" s="267" t="s">
        <v>1185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1185</v>
      </c>
      <c r="AA310" s="316" t="s">
        <v>1185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1230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1230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2" t="s">
        <v>1170</v>
      </c>
      <c r="G313" s="12" t="s">
        <v>1160</v>
      </c>
      <c r="H313" s="15" t="s">
        <v>1182</v>
      </c>
      <c r="I313" s="15" t="s">
        <v>1183</v>
      </c>
      <c r="J313" s="147" t="s">
        <v>1184</v>
      </c>
      <c r="K313" s="148" t="s">
        <v>1185</v>
      </c>
      <c r="L313" s="18" t="s">
        <v>1186</v>
      </c>
      <c r="M313" s="19" t="s">
        <v>1187</v>
      </c>
      <c r="O313" s="121" t="str">
        <f t="shared" si="51"/>
        <v/>
      </c>
      <c r="Q313" s="271"/>
      <c r="S313" s="32"/>
      <c r="T313" s="17" t="s">
        <v>1185</v>
      </c>
      <c r="V313" s="266" t="s">
        <v>1185</v>
      </c>
      <c r="W313" s="267" t="s">
        <v>1185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1185</v>
      </c>
      <c r="AA313" s="316" t="s">
        <v>1185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2" t="s">
        <v>1170</v>
      </c>
      <c r="G325" s="12" t="s">
        <v>1160</v>
      </c>
      <c r="H325" s="15" t="s">
        <v>1182</v>
      </c>
      <c r="I325" s="15" t="s">
        <v>1183</v>
      </c>
      <c r="J325" s="147" t="s">
        <v>1184</v>
      </c>
      <c r="K325" s="148" t="s">
        <v>1185</v>
      </c>
      <c r="L325" s="18" t="s">
        <v>1186</v>
      </c>
      <c r="M325" s="19" t="s">
        <v>1187</v>
      </c>
      <c r="O325" s="121" t="str">
        <f t="shared" si="51"/>
        <v/>
      </c>
      <c r="Q325" s="271"/>
      <c r="S325" s="32"/>
      <c r="T325" s="17" t="s">
        <v>1185</v>
      </c>
      <c r="V325" s="266" t="s">
        <v>1185</v>
      </c>
      <c r="W325" s="267" t="s">
        <v>1185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1185</v>
      </c>
      <c r="AA325" s="316" t="s">
        <v>1185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2" t="s">
        <v>1170</v>
      </c>
      <c r="G339" s="12" t="s">
        <v>1160</v>
      </c>
      <c r="H339" s="15" t="s">
        <v>1182</v>
      </c>
      <c r="I339" s="15" t="s">
        <v>1183</v>
      </c>
      <c r="J339" s="147" t="s">
        <v>1184</v>
      </c>
      <c r="K339" s="148" t="s">
        <v>1185</v>
      </c>
      <c r="L339" s="18" t="s">
        <v>1186</v>
      </c>
      <c r="M339" s="19" t="s">
        <v>1187</v>
      </c>
      <c r="O339" s="121" t="str">
        <f t="shared" si="67"/>
        <v/>
      </c>
      <c r="Q339" s="271"/>
      <c r="S339" s="32"/>
      <c r="T339" s="17" t="s">
        <v>1185</v>
      </c>
      <c r="V339" s="266" t="s">
        <v>1185</v>
      </c>
      <c r="W339" s="267" t="s">
        <v>1185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1185</v>
      </c>
      <c r="AA339" s="316" t="s">
        <v>1185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2" t="s">
        <v>1170</v>
      </c>
      <c r="G347" s="12" t="s">
        <v>1160</v>
      </c>
      <c r="H347" s="15" t="s">
        <v>1182</v>
      </c>
      <c r="I347" s="15" t="s">
        <v>1183</v>
      </c>
      <c r="J347" s="147" t="s">
        <v>1184</v>
      </c>
      <c r="K347" s="148" t="s">
        <v>1185</v>
      </c>
      <c r="L347" s="18" t="s">
        <v>1186</v>
      </c>
      <c r="M347" s="19" t="s">
        <v>1187</v>
      </c>
      <c r="O347" s="121" t="str">
        <f t="shared" si="67"/>
        <v/>
      </c>
      <c r="Q347" s="271"/>
      <c r="S347" s="32"/>
      <c r="T347" s="17" t="s">
        <v>1185</v>
      </c>
      <c r="V347" s="266" t="s">
        <v>1185</v>
      </c>
      <c r="W347" s="267" t="s">
        <v>1185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1185</v>
      </c>
      <c r="AA347" s="316" t="s">
        <v>1185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2" t="s">
        <v>1170</v>
      </c>
      <c r="G364" s="12" t="s">
        <v>1160</v>
      </c>
      <c r="H364" s="15" t="s">
        <v>1182</v>
      </c>
      <c r="I364" s="15" t="s">
        <v>1183</v>
      </c>
      <c r="J364" s="147" t="s">
        <v>1184</v>
      </c>
      <c r="K364" s="148" t="s">
        <v>1185</v>
      </c>
      <c r="L364" s="18" t="s">
        <v>1186</v>
      </c>
      <c r="M364" s="19" t="s">
        <v>1187</v>
      </c>
      <c r="O364" s="121" t="str">
        <f t="shared" si="67"/>
        <v/>
      </c>
      <c r="Q364" s="271"/>
      <c r="S364" s="32"/>
      <c r="T364" s="17" t="s">
        <v>1185</v>
      </c>
      <c r="V364" s="266" t="s">
        <v>1185</v>
      </c>
      <c r="W364" s="267" t="s">
        <v>1185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1185</v>
      </c>
      <c r="AA364" s="316" t="s">
        <v>1185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110" t="s">
        <v>1222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110" t="s">
        <v>1222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110" t="s">
        <v>1222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110" t="s">
        <v>1222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110" t="s">
        <v>1222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110" t="s">
        <v>1222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1222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1222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1222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1222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2" t="s">
        <v>1170</v>
      </c>
      <c r="G375" s="12" t="s">
        <v>1160</v>
      </c>
      <c r="H375" s="15" t="s">
        <v>1182</v>
      </c>
      <c r="I375" s="15" t="s">
        <v>1183</v>
      </c>
      <c r="J375" s="147" t="s">
        <v>1184</v>
      </c>
      <c r="K375" s="148" t="s">
        <v>1185</v>
      </c>
      <c r="L375" s="18" t="s">
        <v>1186</v>
      </c>
      <c r="M375" s="19" t="s">
        <v>1187</v>
      </c>
      <c r="O375" s="121" t="str">
        <f t="shared" si="67"/>
        <v/>
      </c>
      <c r="Q375" s="271"/>
      <c r="S375" s="32"/>
      <c r="T375" s="17" t="s">
        <v>1185</v>
      </c>
      <c r="V375" s="266" t="s">
        <v>1185</v>
      </c>
      <c r="W375" s="267" t="s">
        <v>1185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1185</v>
      </c>
      <c r="AA375" s="316" t="s">
        <v>1185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110" t="s">
        <v>1311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110" t="s">
        <v>1311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110" t="s">
        <v>1311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2" t="s">
        <v>1170</v>
      </c>
      <c r="G380" s="12" t="s">
        <v>1160</v>
      </c>
      <c r="H380" s="15" t="s">
        <v>1182</v>
      </c>
      <c r="I380" s="15" t="s">
        <v>1183</v>
      </c>
      <c r="J380" s="147" t="s">
        <v>1184</v>
      </c>
      <c r="K380" s="148" t="s">
        <v>1185</v>
      </c>
      <c r="L380" s="18" t="s">
        <v>1186</v>
      </c>
      <c r="M380" s="19" t="s">
        <v>1187</v>
      </c>
      <c r="O380" s="121" t="str">
        <f t="shared" si="67"/>
        <v/>
      </c>
      <c r="Q380" s="271"/>
      <c r="S380" s="32"/>
      <c r="T380" s="17" t="s">
        <v>1185</v>
      </c>
      <c r="V380" s="266" t="s">
        <v>1185</v>
      </c>
      <c r="W380" s="267" t="s">
        <v>1185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1185</v>
      </c>
      <c r="AA380" s="316" t="s">
        <v>1185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2" t="s">
        <v>1170</v>
      </c>
      <c r="G387" s="12" t="s">
        <v>1160</v>
      </c>
      <c r="H387" s="15" t="s">
        <v>1182</v>
      </c>
      <c r="I387" s="15" t="s">
        <v>1183</v>
      </c>
      <c r="J387" s="147" t="s">
        <v>175</v>
      </c>
      <c r="K387" s="148" t="s">
        <v>1185</v>
      </c>
      <c r="L387" s="18" t="s">
        <v>1186</v>
      </c>
      <c r="M387" s="19" t="s">
        <v>1187</v>
      </c>
      <c r="O387" s="121" t="str">
        <f t="shared" si="67"/>
        <v/>
      </c>
      <c r="Q387" s="271"/>
      <c r="S387" s="32"/>
      <c r="T387" s="17" t="s">
        <v>1185</v>
      </c>
      <c r="V387" s="266" t="s">
        <v>1185</v>
      </c>
      <c r="W387" s="267" t="s">
        <v>1185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1185</v>
      </c>
      <c r="AA387" s="316" t="s">
        <v>1185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2" t="s">
        <v>1170</v>
      </c>
      <c r="G392" s="12" t="s">
        <v>1160</v>
      </c>
      <c r="H392" s="15" t="s">
        <v>1182</v>
      </c>
      <c r="I392" s="15" t="s">
        <v>1183</v>
      </c>
      <c r="J392" s="147" t="s">
        <v>1184</v>
      </c>
      <c r="K392" s="148" t="s">
        <v>1185</v>
      </c>
      <c r="L392" s="18" t="s">
        <v>1186</v>
      </c>
      <c r="M392" s="19" t="s">
        <v>1187</v>
      </c>
      <c r="O392" s="121" t="str">
        <f t="shared" si="83"/>
        <v/>
      </c>
      <c r="Q392" s="271"/>
      <c r="S392" s="32"/>
      <c r="T392" s="17" t="s">
        <v>1185</v>
      </c>
      <c r="V392" s="266" t="s">
        <v>1185</v>
      </c>
      <c r="W392" s="267" t="s">
        <v>1185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1185</v>
      </c>
      <c r="AA392" s="316" t="s">
        <v>1185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2" t="s">
        <v>1170</v>
      </c>
      <c r="G399" s="12" t="s">
        <v>1160</v>
      </c>
      <c r="H399" s="15" t="s">
        <v>1182</v>
      </c>
      <c r="I399" s="15" t="s">
        <v>1183</v>
      </c>
      <c r="J399" s="147" t="s">
        <v>1184</v>
      </c>
      <c r="K399" s="148" t="s">
        <v>1185</v>
      </c>
      <c r="L399" s="18" t="s">
        <v>1186</v>
      </c>
      <c r="M399" s="19" t="s">
        <v>1187</v>
      </c>
      <c r="O399" s="121" t="str">
        <f t="shared" si="83"/>
        <v/>
      </c>
      <c r="Q399" s="271"/>
      <c r="S399" s="32"/>
      <c r="T399" s="17" t="s">
        <v>1185</v>
      </c>
      <c r="V399" s="266" t="s">
        <v>1185</v>
      </c>
      <c r="W399" s="267" t="s">
        <v>1185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1185</v>
      </c>
      <c r="AA399" s="316" t="s">
        <v>1185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2" t="s">
        <v>1170</v>
      </c>
      <c r="G404" s="12" t="s">
        <v>1160</v>
      </c>
      <c r="H404" s="15" t="s">
        <v>1182</v>
      </c>
      <c r="I404" s="15" t="s">
        <v>1183</v>
      </c>
      <c r="J404" s="147" t="s">
        <v>1184</v>
      </c>
      <c r="K404" s="148" t="s">
        <v>1185</v>
      </c>
      <c r="L404" s="18" t="s">
        <v>1186</v>
      </c>
      <c r="M404" s="19" t="s">
        <v>1187</v>
      </c>
      <c r="O404" s="121" t="str">
        <f t="shared" si="83"/>
        <v/>
      </c>
      <c r="Q404" s="271"/>
      <c r="S404" s="32"/>
      <c r="T404" s="17" t="s">
        <v>1185</v>
      </c>
      <c r="V404" s="266" t="s">
        <v>1185</v>
      </c>
      <c r="W404" s="267" t="s">
        <v>1185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1185</v>
      </c>
      <c r="AA404" s="316" t="s">
        <v>1185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2" t="s">
        <v>1170</v>
      </c>
      <c r="G408" s="12" t="s">
        <v>1160</v>
      </c>
      <c r="H408" s="15" t="s">
        <v>1182</v>
      </c>
      <c r="I408" s="15" t="s">
        <v>1183</v>
      </c>
      <c r="J408" s="147" t="s">
        <v>1184</v>
      </c>
      <c r="K408" s="148" t="s">
        <v>1185</v>
      </c>
      <c r="L408" s="18" t="s">
        <v>1186</v>
      </c>
      <c r="M408" s="19" t="s">
        <v>1187</v>
      </c>
      <c r="O408" s="121" t="str">
        <f t="shared" si="83"/>
        <v/>
      </c>
      <c r="Q408" s="271"/>
      <c r="S408" s="32"/>
      <c r="T408" s="17" t="s">
        <v>1185</v>
      </c>
      <c r="V408" s="266" t="s">
        <v>1185</v>
      </c>
      <c r="W408" s="267" t="s">
        <v>1185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1185</v>
      </c>
      <c r="AA408" s="316" t="s">
        <v>1185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2" t="s">
        <v>1170</v>
      </c>
      <c r="G414" s="12" t="s">
        <v>1160</v>
      </c>
      <c r="H414" s="15" t="s">
        <v>1182</v>
      </c>
      <c r="I414" s="15" t="s">
        <v>1183</v>
      </c>
      <c r="J414" s="147" t="s">
        <v>1184</v>
      </c>
      <c r="K414" s="148" t="s">
        <v>1185</v>
      </c>
      <c r="L414" s="18" t="s">
        <v>1186</v>
      </c>
      <c r="M414" s="19" t="s">
        <v>1187</v>
      </c>
      <c r="O414" s="121" t="str">
        <f t="shared" si="83"/>
        <v/>
      </c>
      <c r="Q414" s="271"/>
      <c r="S414" s="32"/>
      <c r="T414" s="17" t="s">
        <v>1185</v>
      </c>
      <c r="V414" s="266" t="s">
        <v>1185</v>
      </c>
      <c r="W414" s="267" t="s">
        <v>1185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1185</v>
      </c>
      <c r="AA414" s="316" t="s">
        <v>1185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108" t="s">
        <v>1299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108" t="s">
        <v>1206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108" t="s">
        <v>1299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108" t="s">
        <v>1206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108" t="s">
        <v>1206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108" t="s">
        <v>1206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108" t="s">
        <v>1206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108" t="s">
        <v>1206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108" t="s">
        <v>1299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108" t="s">
        <v>1195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2" t="s">
        <v>1170</v>
      </c>
      <c r="G425" s="12" t="s">
        <v>1160</v>
      </c>
      <c r="H425" s="15" t="s">
        <v>1182</v>
      </c>
      <c r="I425" s="15" t="s">
        <v>1183</v>
      </c>
      <c r="J425" s="147" t="s">
        <v>1184</v>
      </c>
      <c r="K425" s="148" t="s">
        <v>1185</v>
      </c>
      <c r="L425" s="18" t="s">
        <v>1186</v>
      </c>
      <c r="M425" s="19" t="s">
        <v>1187</v>
      </c>
      <c r="O425" s="121" t="str">
        <f t="shared" si="83"/>
        <v/>
      </c>
      <c r="Q425" s="271"/>
      <c r="S425" s="32"/>
      <c r="T425" s="17" t="s">
        <v>1185</v>
      </c>
      <c r="V425" s="266" t="s">
        <v>1185</v>
      </c>
      <c r="W425" s="267" t="s">
        <v>1185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1185</v>
      </c>
      <c r="AA425" s="316" t="s">
        <v>1185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1190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2" t="s">
        <v>1170</v>
      </c>
      <c r="G445" s="12" t="s">
        <v>1160</v>
      </c>
      <c r="H445" s="15" t="s">
        <v>1182</v>
      </c>
      <c r="I445" s="15" t="s">
        <v>1183</v>
      </c>
      <c r="J445" s="147" t="s">
        <v>1184</v>
      </c>
      <c r="K445" s="148" t="s">
        <v>1185</v>
      </c>
      <c r="L445" s="18" t="s">
        <v>1186</v>
      </c>
      <c r="M445" s="19" t="s">
        <v>1187</v>
      </c>
      <c r="O445" s="121" t="str">
        <f t="shared" si="83"/>
        <v/>
      </c>
      <c r="Q445" s="271"/>
      <c r="S445" s="32"/>
      <c r="T445" s="17" t="s">
        <v>1185</v>
      </c>
      <c r="V445" s="266" t="s">
        <v>1185</v>
      </c>
      <c r="W445" s="267" t="s">
        <v>1185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1185</v>
      </c>
      <c r="AA445" s="316" t="s">
        <v>1185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2" t="s">
        <v>1170</v>
      </c>
      <c r="G452" s="12" t="s">
        <v>1160</v>
      </c>
      <c r="H452" s="15" t="s">
        <v>1182</v>
      </c>
      <c r="I452" s="15" t="s">
        <v>1183</v>
      </c>
      <c r="J452" s="147" t="s">
        <v>1184</v>
      </c>
      <c r="K452" s="148" t="s">
        <v>1185</v>
      </c>
      <c r="L452" s="18" t="s">
        <v>1186</v>
      </c>
      <c r="M452" s="19" t="s">
        <v>1187</v>
      </c>
      <c r="O452" s="121" t="str">
        <f t="shared" si="83"/>
        <v/>
      </c>
      <c r="Q452" s="271"/>
      <c r="S452" s="32"/>
      <c r="T452" s="17" t="s">
        <v>1185</v>
      </c>
      <c r="V452" s="266" t="s">
        <v>1185</v>
      </c>
      <c r="W452" s="267" t="s">
        <v>1185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1185</v>
      </c>
      <c r="AA452" s="316" t="s">
        <v>1185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1399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2" t="s">
        <v>1170</v>
      </c>
      <c r="G461" s="12" t="s">
        <v>1160</v>
      </c>
      <c r="H461" s="15" t="s">
        <v>1182</v>
      </c>
      <c r="I461" s="15" t="s">
        <v>1183</v>
      </c>
      <c r="J461" s="147" t="s">
        <v>1184</v>
      </c>
      <c r="K461" s="148" t="s">
        <v>1185</v>
      </c>
      <c r="L461" s="18" t="s">
        <v>1186</v>
      </c>
      <c r="M461" s="19" t="s">
        <v>1187</v>
      </c>
      <c r="O461" s="121" t="str">
        <f t="shared" si="97"/>
        <v/>
      </c>
      <c r="Q461" s="271"/>
      <c r="S461" s="32"/>
      <c r="T461" s="17" t="s">
        <v>1185</v>
      </c>
      <c r="V461" s="266" t="s">
        <v>1185</v>
      </c>
      <c r="W461" s="267" t="s">
        <v>1185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1185</v>
      </c>
      <c r="AA461" s="316" t="s">
        <v>1185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108" t="s">
        <v>1222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108" t="s">
        <v>1222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108" t="s">
        <v>1222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108" t="s">
        <v>1222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108" t="s">
        <v>1222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108" t="s">
        <v>1222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108" t="s">
        <v>1222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108" t="s">
        <v>1222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2" t="s">
        <v>1170</v>
      </c>
      <c r="G470" s="12" t="s">
        <v>1160</v>
      </c>
      <c r="H470" s="15" t="s">
        <v>1182</v>
      </c>
      <c r="I470" s="15" t="s">
        <v>1183</v>
      </c>
      <c r="J470" s="147" t="s">
        <v>1184</v>
      </c>
      <c r="K470" s="148" t="s">
        <v>1185</v>
      </c>
      <c r="L470" s="18" t="s">
        <v>1186</v>
      </c>
      <c r="M470" s="19" t="s">
        <v>1187</v>
      </c>
      <c r="O470" s="121" t="str">
        <f t="shared" si="97"/>
        <v/>
      </c>
      <c r="Q470" s="271"/>
      <c r="S470" s="32"/>
      <c r="T470" s="17" t="s">
        <v>1185</v>
      </c>
      <c r="V470" s="266" t="s">
        <v>1185</v>
      </c>
      <c r="W470" s="267" t="s">
        <v>1185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1185</v>
      </c>
      <c r="AA470" s="316" t="s">
        <v>1185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2" t="s">
        <v>1170</v>
      </c>
      <c r="G476" s="12" t="s">
        <v>1160</v>
      </c>
      <c r="H476" s="15" t="s">
        <v>1182</v>
      </c>
      <c r="I476" s="15" t="s">
        <v>1183</v>
      </c>
      <c r="J476" s="147" t="s">
        <v>1184</v>
      </c>
      <c r="K476" s="148" t="s">
        <v>1185</v>
      </c>
      <c r="L476" s="18" t="s">
        <v>1186</v>
      </c>
      <c r="M476" s="19" t="s">
        <v>1187</v>
      </c>
      <c r="O476" s="121" t="str">
        <f t="shared" si="97"/>
        <v/>
      </c>
      <c r="Q476" s="271"/>
      <c r="S476" s="32"/>
      <c r="T476" s="17" t="s">
        <v>1185</v>
      </c>
      <c r="V476" s="266" t="s">
        <v>1185</v>
      </c>
      <c r="W476" s="267" t="s">
        <v>1185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1185</v>
      </c>
      <c r="AA476" s="316" t="s">
        <v>1185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2" t="s">
        <v>1170</v>
      </c>
      <c r="G479" s="12" t="s">
        <v>1160</v>
      </c>
      <c r="H479" s="15" t="s">
        <v>1182</v>
      </c>
      <c r="I479" s="15" t="s">
        <v>1183</v>
      </c>
      <c r="J479" s="147" t="s">
        <v>1184</v>
      </c>
      <c r="K479" s="148" t="s">
        <v>1185</v>
      </c>
      <c r="L479" s="18" t="s">
        <v>1186</v>
      </c>
      <c r="M479" s="19" t="s">
        <v>1187</v>
      </c>
      <c r="O479" s="121" t="str">
        <f t="shared" si="97"/>
        <v/>
      </c>
      <c r="Q479" s="271"/>
      <c r="S479" s="32"/>
      <c r="T479" s="17" t="s">
        <v>1185</v>
      </c>
      <c r="V479" s="266" t="s">
        <v>1185</v>
      </c>
      <c r="W479" s="267" t="s">
        <v>1185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1185</v>
      </c>
      <c r="AA479" s="316" t="s">
        <v>1185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108" t="s">
        <v>1251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1189</v>
      </c>
      <c r="D483" s="59">
        <v>1</v>
      </c>
      <c r="E483" s="59">
        <v>1</v>
      </c>
      <c r="F483" s="110" t="s">
        <v>1190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1221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1221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1221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1221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1221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1221</v>
      </c>
      <c r="D491" s="59">
        <v>1</v>
      </c>
      <c r="E491" s="59">
        <v>1</v>
      </c>
      <c r="F491" s="110" t="s">
        <v>1251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1221</v>
      </c>
      <c r="D492" s="59">
        <v>1</v>
      </c>
      <c r="E492" s="59">
        <v>1</v>
      </c>
      <c r="F492" s="110" t="s">
        <v>1251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1221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1221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2023-05-17T06:44:33Z</cp:lastPrinted>
  <dcterms:created xsi:type="dcterms:W3CDTF">2018-07-27T07:15:12Z</dcterms:created>
  <dcterms:modified xsi:type="dcterms:W3CDTF">2026-01-15T12:35:40Z</dcterms:modified>
</cp:coreProperties>
</file>